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0260" windowHeight="8115" tabRatio="589" activeTab="1"/>
  </bookViews>
  <sheets>
    <sheet name="Resumen" sheetId="11" r:id="rId1"/>
    <sheet name="Estimación_costo" sheetId="8" r:id="rId2"/>
    <sheet name="ITEMS" sheetId="14" r:id="rId3"/>
    <sheet name="BD_PRECIOS_IDU" sheetId="6" r:id="rId4"/>
  </sheets>
  <externalReferences>
    <externalReference r:id="rId5"/>
  </externalReferences>
  <definedNames>
    <definedName name="_xlnm._FilterDatabase" localSheetId="3" hidden="1">BD_PRECIOS_IDU!$B$4:$H$2484</definedName>
    <definedName name="_xlnm._FilterDatabase" localSheetId="1" hidden="1">Estimación_costo!$B$6:$K$288</definedName>
    <definedName name="_xlnm._FilterDatabase" localSheetId="2" hidden="1">ITEMS!$B$3:$L$212</definedName>
    <definedName name="_xlnm.Print_Area" localSheetId="1">Estimación_costo!$B$1:$K$288</definedName>
    <definedName name="COSTO_DIRECTO_PPTO">Estimación_costo!$I$7:$I$280</definedName>
    <definedName name="EZDO_PRECIOS_IDU">BD_PRECIOS_IDU!$D$4:$H$4</definedName>
    <definedName name="EZDO_PRECIOS_ITEMS">ITEMS!$C$3:$J$3</definedName>
    <definedName name="MTZ_PRECIOS_IDU">BD_PRECIOS_IDU!$D$5:$H$2484</definedName>
    <definedName name="MTZ_PRECIOS_ITEMS">ITEMS!$C$4:$J$212</definedName>
    <definedName name="_xlnm.Print_Titles" localSheetId="1">Estimación_costo!$6:$6</definedName>
    <definedName name="_xlnm.Print_Titles" localSheetId="2">ITEMS!$3:$3</definedName>
  </definedNames>
  <calcPr calcId="145621"/>
</workbook>
</file>

<file path=xl/calcChain.xml><?xml version="1.0" encoding="utf-8"?>
<calcChain xmlns="http://schemas.openxmlformats.org/spreadsheetml/2006/main">
  <c r="C238" i="8" l="1"/>
  <c r="E18" i="11"/>
  <c r="E14" i="11"/>
  <c r="E15" i="11"/>
  <c r="E16" i="11"/>
  <c r="E8" i="11"/>
  <c r="E9" i="11"/>
  <c r="E10" i="11"/>
  <c r="E11" i="11"/>
  <c r="E12" i="11"/>
  <c r="E13" i="11" l="1"/>
  <c r="E17" i="11" s="1"/>
  <c r="C276" i="8" l="1"/>
  <c r="D280" i="8" l="1"/>
  <c r="C280" i="8"/>
  <c r="D279" i="8"/>
  <c r="C279" i="8"/>
  <c r="D278" i="8"/>
  <c r="C278" i="8"/>
  <c r="D277" i="8"/>
  <c r="C277" i="8"/>
  <c r="D275" i="8"/>
  <c r="C275" i="8"/>
  <c r="D273" i="8"/>
  <c r="C273" i="8"/>
  <c r="D272" i="8"/>
  <c r="C272" i="8"/>
  <c r="D271" i="8"/>
  <c r="C271" i="8"/>
  <c r="D269" i="8"/>
  <c r="C269" i="8"/>
  <c r="D268" i="8"/>
  <c r="C268" i="8"/>
  <c r="D267" i="8"/>
  <c r="C267" i="8"/>
  <c r="D266" i="8"/>
  <c r="C266" i="8"/>
  <c r="D265" i="8"/>
  <c r="C265" i="8"/>
  <c r="D264" i="8"/>
  <c r="C264" i="8"/>
  <c r="D263" i="8"/>
  <c r="C263" i="8"/>
  <c r="D261" i="8"/>
  <c r="C261" i="8"/>
  <c r="D260" i="8"/>
  <c r="C260" i="8"/>
  <c r="D259" i="8"/>
  <c r="C259" i="8"/>
  <c r="D257" i="8"/>
  <c r="C257" i="8"/>
  <c r="D256" i="8"/>
  <c r="C256" i="8"/>
  <c r="D254" i="8"/>
  <c r="C254" i="8"/>
  <c r="D253" i="8"/>
  <c r="C253" i="8"/>
  <c r="D251" i="8"/>
  <c r="C251" i="8"/>
  <c r="D250" i="8"/>
  <c r="C250" i="8"/>
  <c r="D249" i="8"/>
  <c r="C249" i="8"/>
  <c r="D248" i="8"/>
  <c r="C248" i="8"/>
  <c r="D247" i="8"/>
  <c r="C247" i="8"/>
  <c r="D246" i="8"/>
  <c r="C246" i="8"/>
  <c r="D245" i="8"/>
  <c r="C245" i="8"/>
  <c r="D244" i="8"/>
  <c r="C244" i="8"/>
  <c r="D243" i="8"/>
  <c r="C243" i="8"/>
  <c r="D240" i="8"/>
  <c r="C240" i="8"/>
  <c r="D239" i="8"/>
  <c r="C239" i="8"/>
  <c r="D237" i="8"/>
  <c r="C237" i="8"/>
  <c r="D236" i="8"/>
  <c r="C236" i="8"/>
  <c r="D235" i="8"/>
  <c r="C235" i="8"/>
  <c r="D234" i="8"/>
  <c r="C234" i="8"/>
  <c r="D233" i="8"/>
  <c r="C233" i="8"/>
  <c r="D232" i="8"/>
  <c r="C232" i="8"/>
  <c r="D231" i="8"/>
  <c r="C231" i="8"/>
  <c r="D230" i="8"/>
  <c r="C230" i="8"/>
  <c r="D229" i="8"/>
  <c r="C229" i="8"/>
  <c r="D228" i="8"/>
  <c r="C228" i="8"/>
  <c r="D227" i="8"/>
  <c r="C227" i="8"/>
  <c r="D226" i="8"/>
  <c r="C226" i="8"/>
  <c r="D225" i="8"/>
  <c r="C225" i="8"/>
  <c r="D223" i="8"/>
  <c r="C223" i="8"/>
  <c r="D222" i="8"/>
  <c r="C222" i="8"/>
  <c r="D220" i="8"/>
  <c r="C220" i="8"/>
  <c r="D219" i="8"/>
  <c r="C219" i="8"/>
  <c r="D218" i="8"/>
  <c r="C218" i="8"/>
  <c r="D215" i="8"/>
  <c r="C215" i="8"/>
  <c r="D214" i="8"/>
  <c r="C214" i="8"/>
  <c r="D213" i="8"/>
  <c r="C213" i="8"/>
  <c r="D211" i="8"/>
  <c r="C211" i="8"/>
  <c r="D210" i="8"/>
  <c r="C210" i="8"/>
  <c r="D209" i="8"/>
  <c r="C209" i="8"/>
  <c r="D206" i="8"/>
  <c r="C206" i="8"/>
  <c r="D205" i="8"/>
  <c r="C205" i="8"/>
  <c r="D203" i="8"/>
  <c r="C203" i="8"/>
  <c r="D202" i="8"/>
  <c r="C202" i="8"/>
  <c r="D200" i="8"/>
  <c r="C200" i="8"/>
  <c r="D199" i="8"/>
  <c r="C199" i="8"/>
  <c r="D197" i="8"/>
  <c r="C197" i="8"/>
  <c r="D196" i="8"/>
  <c r="C196" i="8"/>
  <c r="D194" i="8"/>
  <c r="C194" i="8"/>
  <c r="D193" i="8"/>
  <c r="C193" i="8"/>
  <c r="D191" i="8"/>
  <c r="C191" i="8"/>
  <c r="D190" i="8"/>
  <c r="C190" i="8"/>
  <c r="D187" i="8"/>
  <c r="C187" i="8"/>
  <c r="D185" i="8"/>
  <c r="C185" i="8"/>
  <c r="D184" i="8"/>
  <c r="C184" i="8"/>
  <c r="D183" i="8"/>
  <c r="C183" i="8"/>
  <c r="D182" i="8"/>
  <c r="C182" i="8"/>
  <c r="D181" i="8"/>
  <c r="C181" i="8"/>
  <c r="D180" i="8"/>
  <c r="C180" i="8"/>
  <c r="D179" i="8"/>
  <c r="C179" i="8"/>
  <c r="D178" i="8"/>
  <c r="C178" i="8"/>
  <c r="D177" i="8"/>
  <c r="C177" i="8"/>
  <c r="D174" i="8"/>
  <c r="C174" i="8"/>
  <c r="D172" i="8"/>
  <c r="C172" i="8"/>
  <c r="D170" i="8"/>
  <c r="C170" i="8"/>
  <c r="D168" i="8"/>
  <c r="C168" i="8"/>
  <c r="D167" i="8"/>
  <c r="C167" i="8"/>
  <c r="D165" i="8"/>
  <c r="C165" i="8"/>
  <c r="D164" i="8"/>
  <c r="C164" i="8"/>
  <c r="D160" i="8"/>
  <c r="C160" i="8"/>
  <c r="D159" i="8"/>
  <c r="C159" i="8"/>
  <c r="D158" i="8"/>
  <c r="C158" i="8"/>
  <c r="D157" i="8"/>
  <c r="C157" i="8"/>
  <c r="D156" i="8"/>
  <c r="C156" i="8"/>
  <c r="D155" i="8"/>
  <c r="C155" i="8"/>
  <c r="D154" i="8"/>
  <c r="C154" i="8"/>
  <c r="D153" i="8"/>
  <c r="C153" i="8"/>
  <c r="D152" i="8"/>
  <c r="C152" i="8"/>
  <c r="D151" i="8"/>
  <c r="C151" i="8"/>
  <c r="D150" i="8"/>
  <c r="C150" i="8"/>
  <c r="D148" i="8"/>
  <c r="C148" i="8"/>
  <c r="D147" i="8"/>
  <c r="C147" i="8"/>
  <c r="D146" i="8"/>
  <c r="C146" i="8"/>
  <c r="D145" i="8"/>
  <c r="C145" i="8"/>
  <c r="D144" i="8"/>
  <c r="C144" i="8"/>
  <c r="D143" i="8"/>
  <c r="C143" i="8"/>
  <c r="D142" i="8"/>
  <c r="C142" i="8"/>
  <c r="D141" i="8"/>
  <c r="C141" i="8"/>
  <c r="D140" i="8"/>
  <c r="C140" i="8"/>
  <c r="D139" i="8"/>
  <c r="C139" i="8"/>
  <c r="D138" i="8"/>
  <c r="C138" i="8"/>
  <c r="D137" i="8"/>
  <c r="C137" i="8"/>
  <c r="D136" i="8"/>
  <c r="C136" i="8"/>
  <c r="D135" i="8"/>
  <c r="C135" i="8"/>
  <c r="D134" i="8"/>
  <c r="C134" i="8"/>
  <c r="D133" i="8"/>
  <c r="C133" i="8"/>
  <c r="D132" i="8"/>
  <c r="C132" i="8"/>
  <c r="D131" i="8"/>
  <c r="C131" i="8"/>
  <c r="D130" i="8"/>
  <c r="C130" i="8"/>
  <c r="D129" i="8"/>
  <c r="C129" i="8"/>
  <c r="D128" i="8"/>
  <c r="C128" i="8"/>
  <c r="D127" i="8"/>
  <c r="C127" i="8"/>
  <c r="D126" i="8"/>
  <c r="C126" i="8"/>
  <c r="D125" i="8"/>
  <c r="C125" i="8"/>
  <c r="D124" i="8"/>
  <c r="C124" i="8"/>
  <c r="D121" i="8"/>
  <c r="C121" i="8"/>
  <c r="D120" i="8"/>
  <c r="C120" i="8"/>
  <c r="D119" i="8"/>
  <c r="C119" i="8"/>
  <c r="D118" i="8"/>
  <c r="C118" i="8"/>
  <c r="D116" i="8"/>
  <c r="C116" i="8"/>
  <c r="D115" i="8"/>
  <c r="C115" i="8"/>
  <c r="D114" i="8"/>
  <c r="C114" i="8"/>
  <c r="D113" i="8"/>
  <c r="C113" i="8"/>
  <c r="D111" i="8"/>
  <c r="C111" i="8"/>
  <c r="D110" i="8"/>
  <c r="C110" i="8"/>
  <c r="D109" i="8"/>
  <c r="C109" i="8"/>
  <c r="D108" i="8"/>
  <c r="C108" i="8"/>
  <c r="D106" i="8"/>
  <c r="C106" i="8"/>
  <c r="D105" i="8"/>
  <c r="C105" i="8"/>
  <c r="D104" i="8"/>
  <c r="C104" i="8"/>
  <c r="D103" i="8"/>
  <c r="C103" i="8"/>
  <c r="D102" i="8"/>
  <c r="C102" i="8"/>
  <c r="D100" i="8"/>
  <c r="C100" i="8"/>
  <c r="D99" i="8"/>
  <c r="C99" i="8"/>
  <c r="D98" i="8"/>
  <c r="C98" i="8"/>
  <c r="D97" i="8"/>
  <c r="C97" i="8"/>
  <c r="D96" i="8"/>
  <c r="C96" i="8"/>
  <c r="D95" i="8"/>
  <c r="C95" i="8"/>
  <c r="D93" i="8"/>
  <c r="C93" i="8"/>
  <c r="D92" i="8"/>
  <c r="C92" i="8"/>
  <c r="D91" i="8"/>
  <c r="C91" i="8"/>
  <c r="D90" i="8"/>
  <c r="C90" i="8"/>
  <c r="D89" i="8"/>
  <c r="C89" i="8"/>
  <c r="D86" i="8"/>
  <c r="C86" i="8"/>
  <c r="D85" i="8"/>
  <c r="C85" i="8"/>
  <c r="D84" i="8"/>
  <c r="C84" i="8"/>
  <c r="D83" i="8"/>
  <c r="C83" i="8"/>
  <c r="D82" i="8"/>
  <c r="C82" i="8"/>
  <c r="D81" i="8"/>
  <c r="C81" i="8"/>
  <c r="D80" i="8"/>
  <c r="C80" i="8"/>
  <c r="D79" i="8"/>
  <c r="C79" i="8"/>
  <c r="D78" i="8"/>
  <c r="C78" i="8"/>
  <c r="D77" i="8"/>
  <c r="C77" i="8"/>
  <c r="D76" i="8"/>
  <c r="C76" i="8"/>
  <c r="D75" i="8"/>
  <c r="C75" i="8"/>
  <c r="D74" i="8"/>
  <c r="C74" i="8"/>
  <c r="D73" i="8"/>
  <c r="C73" i="8"/>
  <c r="D71" i="8"/>
  <c r="C71" i="8"/>
  <c r="D69" i="8"/>
  <c r="C69" i="8"/>
  <c r="D68" i="8"/>
  <c r="C68" i="8"/>
  <c r="D67" i="8"/>
  <c r="C67" i="8"/>
  <c r="D66" i="8"/>
  <c r="C66" i="8"/>
  <c r="D65" i="8"/>
  <c r="C65" i="8"/>
  <c r="D64" i="8"/>
  <c r="C64" i="8"/>
  <c r="D63" i="8"/>
  <c r="C63" i="8"/>
  <c r="D62" i="8"/>
  <c r="C62" i="8"/>
  <c r="D61" i="8"/>
  <c r="C61" i="8"/>
  <c r="D60" i="8"/>
  <c r="C60" i="8"/>
  <c r="D57" i="8"/>
  <c r="C57" i="8"/>
  <c r="D56" i="8"/>
  <c r="C56" i="8"/>
  <c r="D55" i="8"/>
  <c r="C55" i="8"/>
  <c r="D54" i="8"/>
  <c r="C54" i="8"/>
  <c r="D53" i="8"/>
  <c r="C53" i="8"/>
  <c r="D52" i="8"/>
  <c r="C52" i="8"/>
  <c r="D51" i="8"/>
  <c r="C51" i="8"/>
  <c r="D50" i="8"/>
  <c r="C50" i="8"/>
  <c r="D49" i="8"/>
  <c r="C49" i="8"/>
  <c r="D48" i="8"/>
  <c r="C48" i="8"/>
  <c r="D47" i="8"/>
  <c r="C47" i="8"/>
  <c r="D46" i="8"/>
  <c r="C46" i="8"/>
  <c r="D45" i="8"/>
  <c r="C45" i="8"/>
  <c r="D44" i="8"/>
  <c r="C44" i="8"/>
  <c r="D43" i="8"/>
  <c r="C43" i="8"/>
  <c r="D42" i="8"/>
  <c r="C42" i="8"/>
  <c r="D41" i="8"/>
  <c r="D40" i="8"/>
  <c r="C40" i="8"/>
  <c r="D39" i="8"/>
  <c r="D37" i="8"/>
  <c r="C37" i="8"/>
  <c r="D36" i="8"/>
  <c r="C36" i="8"/>
  <c r="D35" i="8"/>
  <c r="C35" i="8"/>
  <c r="D34" i="8"/>
  <c r="C34" i="8"/>
  <c r="D33" i="8"/>
  <c r="C33" i="8"/>
  <c r="D32" i="8"/>
  <c r="C32" i="8"/>
  <c r="D31" i="8"/>
  <c r="C31" i="8"/>
  <c r="D30" i="8"/>
  <c r="C30" i="8"/>
  <c r="D29" i="8"/>
  <c r="C29" i="8"/>
  <c r="D28" i="8"/>
  <c r="C28" i="8"/>
  <c r="D27" i="8"/>
  <c r="C27" i="8"/>
  <c r="D26" i="8"/>
  <c r="C26" i="8"/>
  <c r="D25" i="8"/>
  <c r="C25" i="8"/>
  <c r="D24" i="8"/>
  <c r="C24" i="8"/>
  <c r="D23" i="8"/>
  <c r="C23" i="8"/>
  <c r="D22" i="8"/>
  <c r="C22" i="8"/>
  <c r="D21" i="8"/>
  <c r="C21" i="8"/>
  <c r="D20" i="8"/>
  <c r="C20" i="8"/>
  <c r="D19" i="8"/>
  <c r="C19" i="8"/>
  <c r="D18" i="8"/>
  <c r="C18" i="8"/>
  <c r="D17" i="8"/>
  <c r="C17" i="8"/>
  <c r="D16" i="8"/>
  <c r="C16" i="8"/>
  <c r="D15" i="8"/>
  <c r="C15" i="8"/>
  <c r="D14" i="8"/>
  <c r="C14" i="8"/>
  <c r="D13" i="8"/>
  <c r="C13" i="8"/>
  <c r="D12" i="8"/>
  <c r="C12" i="8"/>
  <c r="D11" i="8"/>
  <c r="C11" i="8"/>
  <c r="D10" i="8"/>
  <c r="C10" i="8"/>
  <c r="D9" i="8"/>
  <c r="C9" i="8"/>
  <c r="F88" i="14"/>
  <c r="F51" i="14" l="1"/>
  <c r="F55" i="14"/>
  <c r="F54" i="14"/>
  <c r="F84" i="14"/>
  <c r="F83" i="14"/>
  <c r="F82" i="14"/>
  <c r="F173" i="14"/>
  <c r="F41" i="14"/>
  <c r="F35" i="14"/>
  <c r="F32" i="14"/>
  <c r="F149" i="14"/>
  <c r="F105" i="14" l="1"/>
  <c r="I209" i="6" l="1"/>
  <c r="F230" i="8"/>
  <c r="E230" i="8"/>
  <c r="F215" i="8" l="1"/>
  <c r="E215" i="8"/>
  <c r="I215" i="8" l="1"/>
  <c r="F139" i="14" l="1"/>
  <c r="F138" i="14"/>
  <c r="F219" i="8" l="1"/>
  <c r="E219" i="8"/>
  <c r="F280" i="8" l="1"/>
  <c r="E280" i="8"/>
  <c r="F279" i="8"/>
  <c r="E279" i="8"/>
  <c r="F278" i="8"/>
  <c r="E278" i="8"/>
  <c r="F277" i="8"/>
  <c r="E277" i="8"/>
  <c r="F276" i="8"/>
  <c r="E276" i="8"/>
  <c r="F275" i="8"/>
  <c r="E275" i="8"/>
  <c r="F273" i="8"/>
  <c r="E273" i="8"/>
  <c r="F272" i="8"/>
  <c r="E272" i="8"/>
  <c r="F271" i="8"/>
  <c r="E271" i="8"/>
  <c r="F269" i="8"/>
  <c r="E269" i="8"/>
  <c r="F268" i="8"/>
  <c r="E268" i="8"/>
  <c r="F267" i="8"/>
  <c r="E267" i="8"/>
  <c r="F266" i="8"/>
  <c r="E266" i="8"/>
  <c r="F265" i="8"/>
  <c r="E265" i="8"/>
  <c r="F264" i="8"/>
  <c r="E264" i="8"/>
  <c r="F263" i="8"/>
  <c r="E263" i="8"/>
  <c r="F261" i="8"/>
  <c r="E261" i="8"/>
  <c r="F260" i="8"/>
  <c r="E260" i="8"/>
  <c r="F259" i="8"/>
  <c r="E259" i="8"/>
  <c r="F257" i="8"/>
  <c r="E257" i="8"/>
  <c r="F256" i="8"/>
  <c r="E256" i="8"/>
  <c r="F254" i="8"/>
  <c r="E254" i="8"/>
  <c r="F253" i="8"/>
  <c r="E253" i="8"/>
  <c r="F251" i="8"/>
  <c r="E251" i="8"/>
  <c r="F250" i="8"/>
  <c r="E250" i="8"/>
  <c r="F249" i="8"/>
  <c r="E249" i="8"/>
  <c r="F248" i="8"/>
  <c r="E248" i="8"/>
  <c r="F247" i="8"/>
  <c r="E247" i="8"/>
  <c r="F246" i="8"/>
  <c r="E246" i="8"/>
  <c r="F245" i="8"/>
  <c r="E245" i="8"/>
  <c r="F244" i="8"/>
  <c r="E244" i="8"/>
  <c r="F243" i="8"/>
  <c r="E243" i="8"/>
  <c r="F240" i="8"/>
  <c r="E240" i="8"/>
  <c r="F239" i="8"/>
  <c r="E239" i="8"/>
  <c r="F238" i="8"/>
  <c r="E238" i="8"/>
  <c r="F237" i="8"/>
  <c r="E237" i="8"/>
  <c r="F236" i="8"/>
  <c r="E236" i="8"/>
  <c r="F235" i="8"/>
  <c r="E235" i="8"/>
  <c r="F234" i="8"/>
  <c r="E234" i="8"/>
  <c r="F233" i="8"/>
  <c r="E233" i="8"/>
  <c r="F232" i="8"/>
  <c r="E232" i="8"/>
  <c r="F231" i="8"/>
  <c r="E231" i="8"/>
  <c r="F229" i="8"/>
  <c r="E229" i="8"/>
  <c r="F228" i="8"/>
  <c r="E228" i="8"/>
  <c r="F227" i="8"/>
  <c r="E227" i="8"/>
  <c r="F226" i="8"/>
  <c r="E226" i="8"/>
  <c r="F225" i="8"/>
  <c r="E225" i="8"/>
  <c r="F223" i="8"/>
  <c r="E223" i="8"/>
  <c r="F222" i="8"/>
  <c r="E222" i="8"/>
  <c r="F220" i="8"/>
  <c r="E220" i="8"/>
  <c r="F218" i="8"/>
  <c r="E218" i="8"/>
  <c r="F214" i="8"/>
  <c r="E214" i="8"/>
  <c r="F213" i="8"/>
  <c r="E213" i="8"/>
  <c r="F211" i="8"/>
  <c r="E211" i="8"/>
  <c r="F210" i="8"/>
  <c r="E210" i="8"/>
  <c r="F209" i="8"/>
  <c r="E209" i="8"/>
  <c r="F206" i="8"/>
  <c r="E206" i="8"/>
  <c r="F205" i="8"/>
  <c r="E205" i="8"/>
  <c r="F203" i="8"/>
  <c r="E203" i="8"/>
  <c r="F202" i="8"/>
  <c r="E202" i="8"/>
  <c r="F200" i="8"/>
  <c r="E200" i="8"/>
  <c r="F199" i="8"/>
  <c r="E199" i="8"/>
  <c r="F197" i="8"/>
  <c r="E197" i="8"/>
  <c r="F196" i="8"/>
  <c r="E196" i="8"/>
  <c r="F194" i="8"/>
  <c r="E194" i="8"/>
  <c r="F193" i="8"/>
  <c r="E193" i="8"/>
  <c r="F191" i="8"/>
  <c r="E191" i="8"/>
  <c r="F190" i="8"/>
  <c r="E190" i="8"/>
  <c r="F187" i="8"/>
  <c r="E187" i="8"/>
  <c r="F185" i="8"/>
  <c r="E185" i="8"/>
  <c r="F184" i="8"/>
  <c r="E184" i="8"/>
  <c r="F183" i="8"/>
  <c r="E183" i="8"/>
  <c r="F182" i="8"/>
  <c r="E182" i="8"/>
  <c r="F181" i="8"/>
  <c r="E181" i="8"/>
  <c r="F180" i="8"/>
  <c r="E180" i="8"/>
  <c r="F179" i="8"/>
  <c r="E179" i="8"/>
  <c r="F178" i="8"/>
  <c r="E178" i="8"/>
  <c r="F177" i="8"/>
  <c r="E177" i="8"/>
  <c r="F174" i="8"/>
  <c r="E174" i="8"/>
  <c r="F172" i="8"/>
  <c r="E172" i="8"/>
  <c r="F170" i="8"/>
  <c r="E170" i="8"/>
  <c r="F168" i="8"/>
  <c r="E168" i="8"/>
  <c r="F167" i="8"/>
  <c r="E167" i="8"/>
  <c r="F165" i="8"/>
  <c r="E165" i="8"/>
  <c r="F164" i="8"/>
  <c r="E164" i="8"/>
  <c r="F160" i="8"/>
  <c r="E160" i="8"/>
  <c r="F159" i="8"/>
  <c r="E159" i="8"/>
  <c r="F158" i="8"/>
  <c r="E158" i="8"/>
  <c r="F157" i="8"/>
  <c r="E157" i="8"/>
  <c r="F156" i="8"/>
  <c r="E156" i="8"/>
  <c r="F155" i="8"/>
  <c r="E155" i="8"/>
  <c r="F154" i="8"/>
  <c r="E154" i="8"/>
  <c r="F153" i="8"/>
  <c r="E153" i="8"/>
  <c r="F152" i="8"/>
  <c r="E152" i="8"/>
  <c r="F151" i="8"/>
  <c r="E151" i="8"/>
  <c r="F150" i="8"/>
  <c r="E150" i="8"/>
  <c r="F148" i="8"/>
  <c r="E148" i="8"/>
  <c r="F147" i="8"/>
  <c r="E147" i="8"/>
  <c r="F146" i="8"/>
  <c r="E146" i="8"/>
  <c r="F145" i="8"/>
  <c r="E145" i="8"/>
  <c r="F144" i="8"/>
  <c r="E144" i="8"/>
  <c r="F143" i="8"/>
  <c r="E143" i="8"/>
  <c r="F142" i="8"/>
  <c r="E142" i="8"/>
  <c r="F141" i="8"/>
  <c r="E141" i="8"/>
  <c r="F140" i="8"/>
  <c r="E140" i="8"/>
  <c r="F139" i="8"/>
  <c r="E139" i="8"/>
  <c r="F138" i="8"/>
  <c r="E138" i="8"/>
  <c r="F137" i="8"/>
  <c r="E137" i="8"/>
  <c r="F136" i="8"/>
  <c r="E136" i="8"/>
  <c r="F135" i="8"/>
  <c r="E135" i="8"/>
  <c r="F134" i="8"/>
  <c r="E134" i="8"/>
  <c r="F133" i="8"/>
  <c r="E133" i="8"/>
  <c r="F132" i="8"/>
  <c r="E132" i="8"/>
  <c r="F131" i="8"/>
  <c r="E131" i="8"/>
  <c r="F130" i="8"/>
  <c r="E130" i="8"/>
  <c r="F129" i="8"/>
  <c r="E129" i="8"/>
  <c r="F128" i="8"/>
  <c r="E128" i="8"/>
  <c r="F127" i="8"/>
  <c r="E127" i="8"/>
  <c r="F126" i="8"/>
  <c r="E126" i="8"/>
  <c r="F125" i="8"/>
  <c r="E125" i="8"/>
  <c r="F124" i="8"/>
  <c r="E124" i="8"/>
  <c r="F121" i="8"/>
  <c r="E121" i="8"/>
  <c r="F120" i="8"/>
  <c r="E120" i="8"/>
  <c r="F119" i="8"/>
  <c r="E119" i="8"/>
  <c r="F118" i="8"/>
  <c r="E118" i="8"/>
  <c r="F116" i="8"/>
  <c r="E116" i="8"/>
  <c r="F115" i="8"/>
  <c r="E115" i="8"/>
  <c r="F114" i="8"/>
  <c r="E114" i="8"/>
  <c r="F113" i="8"/>
  <c r="E113" i="8"/>
  <c r="F111" i="8"/>
  <c r="E111" i="8"/>
  <c r="F110" i="8"/>
  <c r="E110" i="8"/>
  <c r="F109" i="8"/>
  <c r="E109" i="8"/>
  <c r="F108" i="8"/>
  <c r="E108" i="8"/>
  <c r="F106" i="8"/>
  <c r="E106" i="8"/>
  <c r="F105" i="8"/>
  <c r="E105" i="8"/>
  <c r="F104" i="8"/>
  <c r="E104" i="8"/>
  <c r="F103" i="8"/>
  <c r="E103" i="8"/>
  <c r="F102" i="8"/>
  <c r="E102" i="8"/>
  <c r="F100" i="8"/>
  <c r="E100" i="8"/>
  <c r="F99" i="8"/>
  <c r="E99" i="8"/>
  <c r="F98" i="8"/>
  <c r="E98" i="8"/>
  <c r="F97" i="8"/>
  <c r="E97" i="8"/>
  <c r="F96" i="8"/>
  <c r="E96" i="8"/>
  <c r="F95" i="8"/>
  <c r="E95" i="8"/>
  <c r="F93" i="8"/>
  <c r="E93" i="8"/>
  <c r="F92" i="8"/>
  <c r="E92" i="8"/>
  <c r="F91" i="8"/>
  <c r="E91" i="8"/>
  <c r="F90" i="8"/>
  <c r="E90" i="8"/>
  <c r="F89" i="8"/>
  <c r="E89" i="8"/>
  <c r="F86" i="8"/>
  <c r="E86" i="8"/>
  <c r="F85" i="8"/>
  <c r="E85" i="8"/>
  <c r="F84" i="8"/>
  <c r="E84" i="8"/>
  <c r="F83" i="8"/>
  <c r="E83" i="8"/>
  <c r="F82" i="8"/>
  <c r="E82" i="8"/>
  <c r="F81" i="8"/>
  <c r="E81" i="8"/>
  <c r="F80" i="8"/>
  <c r="E80" i="8"/>
  <c r="F79" i="8"/>
  <c r="E79" i="8"/>
  <c r="F78" i="8"/>
  <c r="E78" i="8"/>
  <c r="F77" i="8"/>
  <c r="E77" i="8"/>
  <c r="F76" i="8"/>
  <c r="E76" i="8"/>
  <c r="F75" i="8"/>
  <c r="E75" i="8"/>
  <c r="F74" i="8"/>
  <c r="E74" i="8"/>
  <c r="F73" i="8"/>
  <c r="E73" i="8"/>
  <c r="F72" i="8"/>
  <c r="E72" i="8"/>
  <c r="F71" i="8"/>
  <c r="E71" i="8"/>
  <c r="F69" i="8"/>
  <c r="E69" i="8"/>
  <c r="F68" i="8"/>
  <c r="E68" i="8"/>
  <c r="F67" i="8"/>
  <c r="E67" i="8"/>
  <c r="F66" i="8"/>
  <c r="E66" i="8"/>
  <c r="F65" i="8"/>
  <c r="E65" i="8"/>
  <c r="F64" i="8"/>
  <c r="E64" i="8"/>
  <c r="F63" i="8"/>
  <c r="E63" i="8"/>
  <c r="F62" i="8"/>
  <c r="E62" i="8"/>
  <c r="F61" i="8"/>
  <c r="E61" i="8"/>
  <c r="F60" i="8"/>
  <c r="E60" i="8"/>
  <c r="F57" i="8"/>
  <c r="E57" i="8"/>
  <c r="F56" i="8"/>
  <c r="E56" i="8"/>
  <c r="F55" i="8"/>
  <c r="E55" i="8"/>
  <c r="F54" i="8"/>
  <c r="E54" i="8"/>
  <c r="F53" i="8"/>
  <c r="E53" i="8"/>
  <c r="F52" i="8"/>
  <c r="E52" i="8"/>
  <c r="F51" i="8"/>
  <c r="E51" i="8"/>
  <c r="F50" i="8"/>
  <c r="E50" i="8"/>
  <c r="F49" i="8"/>
  <c r="E49" i="8"/>
  <c r="F48" i="8"/>
  <c r="E48" i="8"/>
  <c r="F47" i="8"/>
  <c r="E47" i="8"/>
  <c r="F46" i="8"/>
  <c r="E46" i="8"/>
  <c r="F45" i="8"/>
  <c r="E45" i="8"/>
  <c r="F44" i="8"/>
  <c r="E44" i="8"/>
  <c r="F43" i="8"/>
  <c r="E43" i="8"/>
  <c r="F42" i="8"/>
  <c r="E42" i="8"/>
  <c r="F41" i="8"/>
  <c r="E41" i="8"/>
  <c r="F40" i="8"/>
  <c r="E40" i="8"/>
  <c r="F39" i="8"/>
  <c r="E39" i="8"/>
  <c r="F37" i="8"/>
  <c r="E37" i="8"/>
  <c r="F36" i="8"/>
  <c r="E36" i="8"/>
  <c r="F35" i="8"/>
  <c r="E35" i="8"/>
  <c r="F34" i="8"/>
  <c r="E34" i="8"/>
  <c r="F33" i="8"/>
  <c r="E33" i="8"/>
  <c r="F32" i="8"/>
  <c r="E32" i="8"/>
  <c r="F31" i="8"/>
  <c r="E31" i="8"/>
  <c r="F30" i="8"/>
  <c r="E30" i="8"/>
  <c r="F29" i="8"/>
  <c r="E29" i="8"/>
  <c r="F28" i="8"/>
  <c r="E28" i="8"/>
  <c r="F27" i="8"/>
  <c r="E27" i="8"/>
  <c r="F26" i="8"/>
  <c r="E26" i="8"/>
  <c r="F25" i="8"/>
  <c r="E25" i="8"/>
  <c r="F24" i="8"/>
  <c r="E24" i="8"/>
  <c r="F23" i="8"/>
  <c r="E23" i="8"/>
  <c r="F22" i="8"/>
  <c r="E22" i="8"/>
  <c r="F21" i="8"/>
  <c r="E21" i="8"/>
  <c r="F20" i="8"/>
  <c r="E20" i="8"/>
  <c r="F19" i="8"/>
  <c r="E19" i="8"/>
  <c r="F18" i="8"/>
  <c r="E18" i="8"/>
  <c r="F17" i="8"/>
  <c r="E17" i="8"/>
  <c r="F16" i="8"/>
  <c r="E16" i="8"/>
  <c r="F15" i="8"/>
  <c r="E15" i="8"/>
  <c r="F14" i="8"/>
  <c r="E14" i="8"/>
  <c r="F13" i="8"/>
  <c r="E13" i="8"/>
  <c r="F12" i="8"/>
  <c r="E12" i="8"/>
  <c r="F11" i="8"/>
  <c r="E11" i="8"/>
  <c r="F10" i="8"/>
  <c r="E10" i="8"/>
  <c r="F9" i="8"/>
  <c r="E9" i="8"/>
  <c r="I219" i="8" l="1"/>
  <c r="I222" i="8" l="1"/>
  <c r="I239" i="8" l="1"/>
  <c r="I238" i="8"/>
  <c r="I240" i="8"/>
  <c r="I235" i="8" l="1"/>
  <c r="I234" i="8"/>
  <c r="I236" i="8"/>
  <c r="I237" i="8"/>
  <c r="I225" i="8" l="1"/>
  <c r="I280" i="8"/>
  <c r="I279" i="8"/>
  <c r="I278" i="8"/>
  <c r="I277" i="8"/>
  <c r="I276" i="8"/>
  <c r="I275" i="8"/>
  <c r="I272" i="8"/>
  <c r="I271" i="8"/>
  <c r="I269" i="8"/>
  <c r="I268" i="8"/>
  <c r="I267" i="8"/>
  <c r="I266" i="8"/>
  <c r="I265" i="8"/>
  <c r="I264" i="8"/>
  <c r="I263" i="8"/>
  <c r="I261" i="8"/>
  <c r="I260" i="8"/>
  <c r="I259" i="8"/>
  <c r="I257" i="8"/>
  <c r="I256" i="8"/>
  <c r="I254" i="8"/>
  <c r="I253" i="8"/>
  <c r="I251" i="8"/>
  <c r="I250" i="8"/>
  <c r="I249" i="8"/>
  <c r="I248" i="8"/>
  <c r="I247" i="8"/>
  <c r="I246" i="8"/>
  <c r="I245" i="8"/>
  <c r="I244" i="8"/>
  <c r="I243" i="8"/>
  <c r="I226" i="8"/>
  <c r="I220" i="8"/>
  <c r="C15" i="11" s="1"/>
  <c r="F15" i="11" s="1"/>
  <c r="I214" i="8"/>
  <c r="I213" i="8"/>
  <c r="I211" i="8"/>
  <c r="I210" i="8"/>
  <c r="I209" i="8"/>
  <c r="I205" i="8"/>
  <c r="I203" i="8"/>
  <c r="I202" i="8"/>
  <c r="I200" i="8"/>
  <c r="I199" i="8"/>
  <c r="I197" i="8"/>
  <c r="I196" i="8"/>
  <c r="I194" i="8"/>
  <c r="I193" i="8"/>
  <c r="I191" i="8"/>
  <c r="I190" i="8"/>
  <c r="I187" i="8"/>
  <c r="I185" i="8"/>
  <c r="I184" i="8"/>
  <c r="I183" i="8"/>
  <c r="I182" i="8"/>
  <c r="I181" i="8"/>
  <c r="I180" i="8"/>
  <c r="I179" i="8"/>
  <c r="I178" i="8"/>
  <c r="I177" i="8"/>
  <c r="I174" i="8"/>
  <c r="I172" i="8"/>
  <c r="I170" i="8"/>
  <c r="I168" i="8"/>
  <c r="I167" i="8"/>
  <c r="I165" i="8"/>
  <c r="I164" i="8"/>
  <c r="I160" i="8"/>
  <c r="I159" i="8"/>
  <c r="I158" i="8"/>
  <c r="I157" i="8"/>
  <c r="I156" i="8"/>
  <c r="I155" i="8"/>
  <c r="I154" i="8"/>
  <c r="I153" i="8"/>
  <c r="I152" i="8"/>
  <c r="I151" i="8"/>
  <c r="I150"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85" i="8"/>
  <c r="I84" i="8"/>
  <c r="I83" i="8"/>
  <c r="I82" i="8"/>
  <c r="I81" i="8"/>
  <c r="I80" i="8"/>
  <c r="I79" i="8"/>
  <c r="I78" i="8"/>
  <c r="I77" i="8"/>
  <c r="I76" i="8"/>
  <c r="I75" i="8"/>
  <c r="I74" i="8"/>
  <c r="I73" i="8"/>
  <c r="I69" i="8"/>
  <c r="I66" i="8"/>
  <c r="I63" i="8"/>
  <c r="I62" i="8"/>
  <c r="I61" i="8"/>
  <c r="I60" i="8"/>
  <c r="I54" i="8"/>
  <c r="I53" i="8"/>
  <c r="I273" i="8"/>
  <c r="I52" i="8"/>
  <c r="I50" i="8"/>
  <c r="I48" i="8"/>
  <c r="I47" i="8"/>
  <c r="I46" i="8"/>
  <c r="I45" i="8"/>
  <c r="I43" i="8"/>
  <c r="I42" i="8"/>
  <c r="I41" i="8"/>
  <c r="I40" i="8"/>
  <c r="I39"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J270" i="8" l="1"/>
  <c r="I230" i="8"/>
  <c r="I228" i="8"/>
  <c r="J242" i="8"/>
  <c r="I229" i="8" l="1"/>
  <c r="I223" i="8" l="1"/>
  <c r="J221" i="8" s="1"/>
  <c r="I56" i="8"/>
  <c r="I57" i="8"/>
  <c r="I218" i="8"/>
  <c r="I109" i="8"/>
  <c r="I90" i="8"/>
  <c r="I96" i="8"/>
  <c r="I103" i="8"/>
  <c r="I89" i="8"/>
  <c r="I95" i="8" l="1"/>
  <c r="I227" i="8" l="1"/>
  <c r="I233" i="8"/>
  <c r="I118" i="8"/>
  <c r="I113" i="8" l="1"/>
  <c r="I102" i="8"/>
  <c r="I108" i="8"/>
  <c r="J217" i="8" l="1"/>
  <c r="I55" i="8"/>
  <c r="I44" i="8"/>
  <c r="I49" i="8" l="1"/>
  <c r="I51" i="8"/>
  <c r="J262" i="8"/>
  <c r="J7" i="8" l="1"/>
  <c r="C8" i="11" s="1"/>
  <c r="J255" i="8"/>
  <c r="J252" i="8"/>
  <c r="J258" i="8"/>
  <c r="C23" i="11" l="1"/>
  <c r="F8" i="11"/>
  <c r="J123" i="8"/>
  <c r="J149" i="8"/>
  <c r="J122" i="8"/>
  <c r="I86" i="8" l="1"/>
  <c r="I68" i="8"/>
  <c r="I67" i="8"/>
  <c r="I65" i="8"/>
  <c r="I64" i="8"/>
  <c r="I206" i="8"/>
  <c r="I72" i="8" l="1"/>
  <c r="I71" i="8"/>
  <c r="J241" i="8"/>
  <c r="J212" i="8"/>
  <c r="J208" i="8"/>
  <c r="J274" i="8"/>
  <c r="J8" i="8"/>
  <c r="J59" i="8"/>
  <c r="J207" i="8"/>
  <c r="C12" i="11" s="1"/>
  <c r="J38" i="8"/>
  <c r="J204" i="8"/>
  <c r="C14" i="11" l="1"/>
  <c r="F12" i="11"/>
  <c r="C27" i="11"/>
  <c r="J188" i="8"/>
  <c r="J70" i="8"/>
  <c r="J175" i="8"/>
  <c r="F14" i="11" l="1"/>
  <c r="J162" i="8"/>
  <c r="J58" i="8"/>
  <c r="C9" i="11" s="1"/>
  <c r="F9" i="11" l="1"/>
  <c r="C25" i="11"/>
  <c r="J161" i="8"/>
  <c r="C11" i="11" s="1"/>
  <c r="F11" i="11" l="1"/>
  <c r="C24" i="11"/>
  <c r="I232" i="8"/>
  <c r="I231" i="8"/>
  <c r="I120" i="8"/>
  <c r="I93" i="8"/>
  <c r="I111" i="8"/>
  <c r="I106" i="8"/>
  <c r="I105" i="8"/>
  <c r="I116" i="8"/>
  <c r="I97" i="8"/>
  <c r="I114" i="8"/>
  <c r="I110" i="8"/>
  <c r="I115" i="8"/>
  <c r="I98" i="8"/>
  <c r="I100" i="8"/>
  <c r="I99" i="8"/>
  <c r="I91" i="8"/>
  <c r="I104" i="8"/>
  <c r="I119" i="8"/>
  <c r="I92" i="8"/>
  <c r="I121" i="8" l="1"/>
  <c r="L285" i="8"/>
  <c r="J224" i="8"/>
  <c r="C16" i="11" s="1"/>
  <c r="J216" i="8"/>
  <c r="J107" i="8"/>
  <c r="J112" i="8"/>
  <c r="J94" i="8"/>
  <c r="J101" i="8"/>
  <c r="F16" i="11" l="1"/>
  <c r="C22" i="11"/>
  <c r="J117" i="8"/>
  <c r="J87" i="8"/>
  <c r="C10" i="11" s="1"/>
  <c r="J281" i="8"/>
  <c r="L281" i="8" s="1"/>
  <c r="J88" i="8"/>
  <c r="F10" i="11" l="1"/>
  <c r="C26" i="11"/>
  <c r="D27" i="11" s="1"/>
  <c r="C13" i="11"/>
  <c r="F13" i="11" s="1"/>
  <c r="J282" i="8"/>
  <c r="C28" i="11" l="1"/>
  <c r="J283" i="8"/>
  <c r="C17" i="11"/>
  <c r="F17" i="11" s="1"/>
  <c r="D16" i="11" l="1"/>
  <c r="D8" i="11"/>
  <c r="D12" i="11"/>
  <c r="D15" i="11"/>
  <c r="C18" i="11"/>
  <c r="D17" i="11"/>
  <c r="D9" i="11"/>
  <c r="D14" i="11"/>
  <c r="D11" i="11"/>
  <c r="D10" i="11"/>
  <c r="D13" i="11"/>
</calcChain>
</file>

<file path=xl/sharedStrings.xml><?xml version="1.0" encoding="utf-8"?>
<sst xmlns="http://schemas.openxmlformats.org/spreadsheetml/2006/main" count="11378" uniqueCount="3149">
  <si>
    <t>Descripción</t>
  </si>
  <si>
    <t>ml</t>
  </si>
  <si>
    <t>un</t>
  </si>
  <si>
    <t>Retiro de poste de concreto de telecomunicaciones. Incluye mano de obra y herramientas.</t>
  </si>
  <si>
    <t>Retiro de cable para telecomunicaciones instalado en poste. Incluye mano de obra y herramientas.</t>
  </si>
  <si>
    <t xml:space="preserve">Demolición de ductos de telecomunicaciones. Incluye cargue, retiro y disposición final de escombros. </t>
  </si>
  <si>
    <t>Demoliciones</t>
  </si>
  <si>
    <t>m3</t>
  </si>
  <si>
    <t>TACHA REFLECTIVA UNIDIRECCIONAL (Incluye Suministro e Instalación)</t>
  </si>
  <si>
    <t>UN</t>
  </si>
  <si>
    <t>TACHON EN CONCRETO L=0.40m Hi=0.15m, Hs=0.08m (Incluye Suminitro e Instalación) INCLUYE PINTURA PARA INSTALAR</t>
  </si>
  <si>
    <t>DEMARCACION LINEA CONTINUA A=0.12m (e=2.3mm,Termoplástica. Inc. Suministro y Aplicación con Equipo. Incl. Microesferas)</t>
  </si>
  <si>
    <t>ML</t>
  </si>
  <si>
    <t>DEMARCACION LINEA CONTINUA A=0.15m (e=2.3mm,Termoplástica. Inc. Suministro y Aplicación con Equipo. Incl. Microesferas)</t>
  </si>
  <si>
    <t>FLECHA DIRECCIONAL "A LA DERECHA" (e=2.3mm,Termoplástica. Inc. Suministro y Aplicación con Equipo. Inc Microesferas). Marca Vial para velocidades menores o iguales a 60 Km/h Area de la Marca: 1.51m2</t>
  </si>
  <si>
    <t>FLECHA DIRECCIONAL "DE FRENTE A LA DERECHA" (e=2.3mm,Termoplástica. Inc. Sumin. y Aplic. con Equipo. Inc. Microesferas). Marca Vial para velocidades menores o iguales a 60 Km/h Area de la Marca: 2.18m2</t>
  </si>
  <si>
    <t>FLECHA DIRECCIONAL "DE FRENTE" (e=2.3mm,Termoplástica. Inc. Suministro y Aplicación con Equipo. Inc Microesferas). Marca Vial para velocidades menores o iguales a 60 Km/h Area de la Marca: 1.20 m2.</t>
  </si>
  <si>
    <t>PINTURA TERMOPLASTICA (e=2.3mm. Incluye Suministro y Aplicación con Equipo. Incluye Microesferas)</t>
  </si>
  <si>
    <t>M2</t>
  </si>
  <si>
    <t>DEMARCACION PASO PEATONAL-CEBRA (e=2.3mm,Termoplástica. Inc. Suministro y Aplicación con Equipo. Inc Microesferas)</t>
  </si>
  <si>
    <t>DEMARCACION PASO PEATONAL-LINEA CONT. A=0.15m (e=2.3mm,Termoplástica. Inc. Sumin. y Aplic. con Equipo. Inc Microesferas)</t>
  </si>
  <si>
    <t>ESTOPEROLES DE 10 cm x 2.5 cm. SUMINISTRO E INSTALACION.</t>
  </si>
  <si>
    <t>DEMARCACIÓN PICTOGRAMA TRIÁNGULOS CEDA EL PASO EN PINTURA TERMOPLÁSTICA. (e=2.3mm. INCLUYE SUMINISTRO Y APLICACIÓN CON EQUIPO. INCLUYE MICROESFERAS( (A= 1.434m2). INCLUYE PICTOGRAMA.</t>
  </si>
  <si>
    <t>DEMARCACIÓN DE LINEA DE PASO PEATONAL CONTINUA A= 0.3mt, E= 2.3mm TERMOPLÁSTICA. INCLUYE SUMINISTRO Y APLICACIÓN CON EQUIPO. INCLUYE MICROESFERAS.</t>
  </si>
  <si>
    <t>DEMARCACIÓN DE LINEA SENDERO PEATONAL CONTINUA A= 0.4mt, E= 2.3mm TERMOPLÁSTICA. INCLUYE SUMINISTRO Y APLICACIÓN CON EQUIPO. INCLUYE MICROESFERAS.</t>
  </si>
  <si>
    <t>DEMARCACIÓN LINEA DE CANALIZACIÓN A= 0.2mt, E= 2.3mm TERMOPLÁSTICA. INCLUYE SUMINISTRO Y APLICACIÓN CON EQUIPO. INCLUYE MICROESFERAS.</t>
  </si>
  <si>
    <t>DEMARCACIÓN LINEA DE PARE A= 0.6mt, E= 2.3mm TERMOPLÁSTICA. INCLUYE SUMINISTRO Y APLICACIÓN CON EQUIPO. INCLUYE MICROESFERAS.</t>
  </si>
  <si>
    <t>FLECHA DIRECCIONAL "DE FRENTE A LA IZQUIERDA" (e=2.3mm,Termoplástica. Inc. Sumin. y Aplic. con Equipo. Inc. Microesferas).</t>
  </si>
  <si>
    <t>DEMARCACION LINEA CEDA EL PASO DISCONTINUA DE 0.8MT ESPACIADO 0.4MT E=2.3mm EN PINTURA TERMOPLASTICA, INCLUYE SUMINISTRO Y APLICACION CON EQUIPO, INCLUYE MICROESFERAS.</t>
  </si>
  <si>
    <t>RESINAS TERMOPLÁSTICAS PARA DEMARCACIÓN VIAL A DIFERENTES TRAZOS (CEBRAS Y OTROS) SIN MICROESFERAS.  SUMINISTRO Y APLICACIÓN.</t>
  </si>
  <si>
    <t>PINTURA DE TRÁFICO Y/O IMPRIMANTE NEGRO a=15cm. SUMINISTRO Y APLICACIÓN.</t>
  </si>
  <si>
    <t>PINTURA DE TRÁFICO Y/O IMPRIMANTE NEGRO. SUMINISTRO Y APLICACIÓN.</t>
  </si>
  <si>
    <t>TACHA REFLECTIVA BIDIRECCIONAL (Incluye suministro e instalación).</t>
  </si>
  <si>
    <t>RESALTOS EN CAUCHO ANCLADOS, LONGITUD 1m, ANCHO 30cm, ANCHO 4.5cm. (Incluye suministro e instalación).</t>
  </si>
  <si>
    <t>BANDAS SONORAS REDUCTORAS DE VELOCIDAD EN TERMOAGREGADO CON ALTURA DE 2.5cm (Incluye suministro e instalación).</t>
  </si>
  <si>
    <t>DEMARCACIÓN DE LETRERO "SOLO BUS" (e= 15 mils. INCLUYE SUMINISTRO Y APLICACIÓN CON EQUIPO. INCLUYE MICROESFERAS.</t>
  </si>
  <si>
    <t>DEMARCACION PICTOGRAMA ZONA ESCOLAR EN PINTURA TERMOPLASTICA. (INCLUYE SUMINISTRO Y APLICACION CON EQUIPO. INCLUYE MICROESFERAS).</t>
  </si>
  <si>
    <t>FLECHA DIRECCIONAL "A LA IZQUIERDA" (e= 15 mils. TERMOPLASTICA. AREA: 1.5037 m2 SEGUN EL MANUAL DE SEÑALIZACION VIAL. SUMINISTRO Y APLICACION CON EQUIPO. INCLUYE MICROESFERAS.</t>
  </si>
  <si>
    <t>DEMARCACION DE FLECHA DE TERMINACION DE CARRIL (e= 2.3 mils. TERMOPLASTICA. AREA: 4.1850 m2 SEGUN EL MANUAL DE SEÑALIZACION VIAL. SUMINISTRO Y APLICACION CON EQUIPO. INCLUYE MICROESFERAS.</t>
  </si>
  <si>
    <t>FLECHA DIRECCIONAL "FRENTE, DERECHA E  IZQUIERDA" (e= 2.3 mils. TERMOPLASTICA. AREA: 3.2095 m2 SEGUN EL MANUAL DE SEÑALIZACION VIAL. SUMINISTRO Y APLICACION CON EQUIPO. INCLUYE MICROESFERAS.</t>
  </si>
  <si>
    <t>DEMARCACION TEXTO PARE. AREA: 1.48 m2. (e= 2.3 mils, TERMOPLASTICA. SUMINISTRO Y APLICACION CON EQUIPO. INCLUYE MICROESFERAS.</t>
  </si>
  <si>
    <t>DEMARCACION DE ACHURADO. AREA: 1.0 m2. (e= 2.3 mils, TERMOPLASTICA. SUMINISTRO Y APLICACION CON EQUIPO. INCLUYE MICROESFERAS.</t>
  </si>
  <si>
    <t>DEMARCACION DE LINEA LOGARITMICA. AREA: 0.60 m2. (e= 2.3 mils, TERMOPLASTICA. SUMINISTRO Y APLICACION CON EQUIPO. INCLUYE MICROESFERAS.</t>
  </si>
  <si>
    <t>DEMARCACION DE LINEA DE PARE. AREA: 0.60 m2. (e= 2.3 mils, TERMOPLASTICA. SUMINISTRO Y APLICACION CON EQUIPO. INCLUYE MICROESFERAS.</t>
  </si>
  <si>
    <t>DEMARCACION ZONA ANTIBLOQUEO. AREA: 0.30 m2. (e= 2.3 mils, TERMOPLASTICA. SUMINISTRO Y APLICACION CON EQUIPO. INCLUYE MICROESFERAS.</t>
  </si>
  <si>
    <t>DEMARCACION DE LINEA DE PARADERO DE BUSES. AREA: 5.5775 m2. (e= 2.3 mils, TERMOPLASTICA. SUMINISTRO Y APLICACION CON EQUIPO. INCLUYE MICROESFERAS.</t>
  </si>
  <si>
    <t>DEMARCACION LINEA DE PARADA DE TRANSMILENIO. AREA: 3.96 m2 SEGUN PARAMETROS DE DISEÑO DE TRANSMILENIO (e= 2.3 mils, TERMOPLASTICA. SUMINISTRO Y APLICACION CON EQUIPO. INCLUYE MICROESFERAS.</t>
  </si>
  <si>
    <t>DEMARCACION CON PINTURA TERMOPLASTICA PARA CICLORUTAS (INCLUYE SUMINISTRO, APLICACION CON MICROESFERA) A=10 CM</t>
  </si>
  <si>
    <t>FLECHA DE FRENTE PARA CICLORRUTA EN PINTURA TERMOPLASTICA. (INCLUYE SUMINISTRO, APLICACION CON MICROESFERA)</t>
  </si>
  <si>
    <t>RESINA TERMOPLASTICA COLOR BLANCO PARA PICTOGRAMA BICICLETA (0.8x1.2mt) EN CICLORRUTAS. SUMINISTRO Y APLICACION.</t>
  </si>
  <si>
    <t>SEGREGADOR BICICLETA (TACHON PLASTICO O CAUCHO ALTA RESISTENCIA COMO POLIPROPILENO DE ALTO IMPACTO, CON ESTRUCTURA DE REFUERZO, ELEMENTOS REFLECTIVOS DE ALTA EFICIENCIA. TIPO TRANSMILENIO 40.5cmx15cmx8.5cm). SUMIN. E INSTAL.</t>
  </si>
  <si>
    <t>DEMARCACIÓN LINEA DE CRUCE DE BICICLETA A= 0.4mt, E= 2.3mm TERMOPLÁSTICA. INCLUYE SUMINISTRO Y APLICACIÓN CON EQUIPO. INCLUYE MICROESFERAS..</t>
  </si>
  <si>
    <t>DEMARCACIÓN LINEAL CARRIL CICLORRUTA A= 0.1mt,  L= 1.20mt  E= 2.3mm EN PINTURA TERMOPLÁSTICA. INCLUYE SUMINISTRO Y APLICACIÓN CON EQUIPO. INCLUYE MICROESFERAS..</t>
  </si>
  <si>
    <t>DEMARCACIÓN LINEAL BORDE CICLORRUTA A= 0.1mt,   E= 2.3mm EN PINTURA TERMOPLÁSTICA. INCLUYE SUMINISTRO Y APLICACIÓN CON EQUIPO. INCLUYE MICROESFERAS..</t>
  </si>
  <si>
    <t>DEMARCACIÓN LINEAL PARADA CICLORRUTA A= 0.1mt,   E= 2.3mm EN PINTURA TERMOPLÁSTICA. INCLUYE SUMINISTRO Y APLICACIÓN CON EQUIPO. INCLUYE MICROESFERAS..</t>
  </si>
  <si>
    <t>DEMARCACION PICTOGRAMA CICLORUTA  EN PINTURA TERMOPLASTICA (e=2.3mm incluye suministro y aplicación con equipo, incluye microesferas. Area =2mt2).</t>
  </si>
  <si>
    <t>SEPARADOR TIPO TRANSMILENIO (Bloque canalizador amarillo) suministro e instalación (1.75mx0.25mx0.15m) PINTADO CON PINTURA DE TRAFICO AMARILLA CON MICROESFERAS DE VIDRIO.</t>
  </si>
  <si>
    <t>SEPARADORES TIPO TRANSMILENIO DELINEADOR TIPO A EN POLIETILENO (0.77m x 0.15m x 0.10m) Y 4 TORNILLOS EN ACERO INOXIDABLE DE 1/2" DE ANCHO Y 4 TORNILLOS DE 1/2" DE LARGO. SUMINISTRO E INSTALACION.</t>
  </si>
  <si>
    <t>SEPARADORES TIPO TRANSMILENIO DELINEADOR TIPO B EN POLIETILENO (0.78m x 0.20m x 0.15m) Y 4 TORNILLOS EN ACERO INOXIDABLE DE 1/2" DE ANCHO Y 5 TORNILLOS DE 1/2" DE LARGO. SUMINISTRO E INSTALACION.</t>
  </si>
  <si>
    <t>SEPARADORES TIPO TRANSMILENIO DELINEADOR TIPO C EN POLIETILENO (0.405m x 0.15m x 0.85m) Y 2 TORNILLOS EN ACERO INOXIDABLE DE 1/2" DE ANCHO Y 4 TORNILLOS DE 1/2" DE LARGO. SUMINISTRO E INSTALACION.</t>
  </si>
  <si>
    <t>SEÑAL VERTICAL GRUPO I (60x60cm) (Incluye Suministro e Instalación)</t>
  </si>
  <si>
    <t>DESMONTE Y REINSTALACION DE SEÑALES VIALES (Incluye Dado de Anclaje)</t>
  </si>
  <si>
    <t>SEÑAL VERTICAL DE PEDESTAL SITP 1-2 RUTAS H=3.75 INCLUYE CENEFA. FABRICACION, SUMINISTRO E INSTALACION</t>
  </si>
  <si>
    <t>SEÑAL VERTICAL DE PEDESTAL SITP 3-5 RUTAS H=3.75 INCLUYE CENEFA. FABRICACION, SUMINISTRO E INSTALACION.</t>
  </si>
  <si>
    <t>SEÑAL VERTICAL DE PEDESTAL SITP 6-8 RUTAS H=3.75 INCLUYE CENEFA. FABRICACION, SUMINISTRO E INSTALACION.</t>
  </si>
  <si>
    <t>SEÑAL VERTICAL DE PEDESTAL SITP 9-11 RUTAS H=3.75 INCLUYE CENEFA. FABRICACION, SUMINISTRO E INSTALACION.</t>
  </si>
  <si>
    <t>SEÑAL VERTICAL DE PEDESTAL SITP 12-20 RUTAS H=3.75 INCLUYE CENEFA. FABRICACION, SUMINISTRO E INSTALACION</t>
  </si>
  <si>
    <t>SEÑAL VERTICAL DE PEDESTAL SITP 1-2 RUTAS H=3.15 NO INCLUYE CENEFA. FABRICACION, SUMINISTRO E INSTALACION</t>
  </si>
  <si>
    <t>SEÑAL VERTICAL DE PEDESTAL SITP 3-5 RUTAS H=3.15 NO INCLUYE CENEFA. FABRICACION, SUMINISTRO E INSTALACION</t>
  </si>
  <si>
    <t>SEÑAL VERTICAL DE PEDESTAL SITP 6-8 RUTAS H=3.60 NO INCLUYE CENEFA. FABRICACION, SUMINISTRO E INSTALACION</t>
  </si>
  <si>
    <t>SEÑAL VERTICAL DE PEDESTAL SITP 9-11 RUTAS H=3.60 NO INCLUYE CENEFA. FABRICACION, SUMINISTRO E INSTALACION.</t>
  </si>
  <si>
    <t>SEÑAL VERTICAL DE PEDESTAL SITP 12-20 RUTAS H=3.60 NO INCLUYE CENEFA. FABRICACION, SUMINISTRO E INSTALACION</t>
  </si>
  <si>
    <t>SEÑAL VERTICAL DE PEDESTAL SITP 1-2 RUTAS H=3.75 CON O SIN CENEFA Y ANCL ACERO. FABRICACION, SUMINISTRO E INSTALACION</t>
  </si>
  <si>
    <t>SEÑAL VERTICAL DE PEDESTAL SITP 3-5 RUTAS H=3.75 INCLUYE CENEFA,  ANCL CONCRETO Y  ACERO. FABRICACION, SUMINISTRO E INSTALACION.</t>
  </si>
  <si>
    <t>SEÑAL VERTICAL DE PEDESTAL SITP 6-8 RUTAS H=3.75 INCLUYE CENEFA,  ANCL CONCRETO Y  ACERO. FABRICACION, SUMINISTRO E INSTALACION.</t>
  </si>
  <si>
    <t>SEÑAL VERTICAL DE PEDESTAL SITP 9-11 RUTAS H=3.75 INCLUYE CENEFA,  ANCL CONCRETO Y  ACERO. FABRICACION, SUMINISTRO E INSTALACION</t>
  </si>
  <si>
    <t>SEÑAL VERTICAL DE PEDESTAL SITP 12-20 RUTAS H=3.75 INCLUYE CENEFA,  ANCL CONCRETO Y  ACERO. FABRICACION, SUMINISTRO E INSTALACION</t>
  </si>
  <si>
    <t>SEÑAL VERTICAL DE PEDESTAL SITP 6-8 RUTAS H=3.60 NO INCLUYE CENEFA,  INCL ANCL CONCRETO Y  ACERO. FABRICACION, SUMINISTRO E INSTALACION.</t>
  </si>
  <si>
    <t>SEÑAL VERTICAL DE PEDESTAL SITP 9-11 RUTAS H=3.60 NO INCLUYE CENEFA,  INCL ANCL CONCRETO Y  ACERO. FABRICACION, SUMINISTRO E INSTALACION.</t>
  </si>
  <si>
    <t>SEÑAL VERTICAL DE PEDESTAL SITP 12-20 RUTAS H=3.60 NO INCLUYE CENEFA,  INCL ANCL CONCRETO Y  ACERO. FABRICACION, SUMINISTRO E INSTALACION.</t>
  </si>
  <si>
    <t>SEÑAL VERTICAL DE PEDESTAL SITP 1-2 RUTAS H=3.15 NO INCLUYE CENEFA,  INCLUY ANCL CONCRETO Y  ACERO. FABRICACION, SUMINISTRO E INSTALACION</t>
  </si>
  <si>
    <t>SEÑAL VERTICAL DE PEDESTAL SITP 3-5 RUTAS H=3.15 NO INCLUYE CENEFA,  INCLUY ANCL CONCRETO Y  ACERO. FABRICACION, SUMINISTRO E INSTALACION.</t>
  </si>
  <si>
    <t>SEÑAL VERTICAL DE PEDESTAL SITP 3-5 RUTAS H=3.75 NO INCLUYE CENEFA. FABRICACION, SUMINISTRO E INSTALACION.</t>
  </si>
  <si>
    <t>SEÑAL VERTICAL DE PEDESTAL SITP 3-5 RUTAS H=3.75 NO INCLUYE CENEFA,  INCLUY ANCL CONCRETO Y  ACERO. FABRICACION, SUMINISTRO E INSTALACION.</t>
  </si>
  <si>
    <t>SEÑAL DOBLE DE 60cm, REFLECTIVO ALTA DENSIDAD TIPO IV, EN LÁMINA GALVANIZADA, PEDESTAL EN ÁNGULO SP/SR/SI. SUMINISTRO E INSTALACIÓN.</t>
  </si>
  <si>
    <t>TABLERO EN LÁMINA GALVANIZADA C-16, MATERIAL REFLECTIVO ALTA DENSIDAD TIPO IV,  S1-05, S1-27, SI-28, SI-05C. SUMINISTRO E INSTALACIÓN.</t>
  </si>
  <si>
    <t>PEDESTALES EN ÁNGULO PARA SEÑALES SI-05, SI-27, SI-28,SI-05C PARA DIMENSIONES IGUALES O MENORES A 75 x 100cm. SUMINISTRO E INSTALACIÓN.</t>
  </si>
  <si>
    <t>SEÑAL DE 60cm CON PALQUETA, DIMENSIONES MÁXIMAS DE 23cmx 45cm,  REFLECTIVO ALTA DENSIDAD TIPO IV, EN LÁMINA GALVANIZADA, PEDESTAL EN ÁNGULO. SUMINISTRO E INSTALACIÓN.</t>
  </si>
  <si>
    <t>ESTRUCTURA PARA SEÑAL ELEVADA TIPO BANDERA CON SOPORTE EN TUBO DE Ø 4" CON CERCHA EN TUBO DE 1 1/2" TABLERO EN LAMINA GALVANIZADA CALIBRE 22 CON PAPEL REFLECTIVO. SUMINISTRO E INSTALACION.</t>
  </si>
  <si>
    <t>SEÑAL VERTICAL GRUPO DE INFORMATIVAS TIPO RECTANGULO (60cm x 75cm). INCLUYE SUMINISTRO E INSTALACION.</t>
  </si>
  <si>
    <t>SEÑAL DOBLE DE CICLORUTA (Incluye Suministro e Instalación)</t>
  </si>
  <si>
    <t>SEÑAL PREVENTIVA, REGLAMENTARIA E INFORMATIVA  DE 45cm , SUMINISTRO E INSTALACIÓN,  LÁMINA GALVANIZADA C-16 Y REFLECTIVO GRADO INGENIERIA, CON TUBO DE GALVANIZADO DE 2" DE DÍAMETRO (Incluye cimentación en concreto de 3500 psi premezclado)</t>
  </si>
  <si>
    <t>SEÑAL VERTICAL UNA CARA PARA CICLORUTA PARAL 3m, ÁNGULO DE 2x1/4x3m LAMINA CAL. 16 PINTADA POR UNA CARA 0.60m x 0.60m o 0.75m x 0.75m (Incluye suministro e instalación)</t>
  </si>
  <si>
    <t>DESMONTE SEÑAL VERTICAL.</t>
  </si>
  <si>
    <t>DELINEADOR DE CURVA HORIZONTAL DE 40cm x 50cm, REFLECTIVO PRISMÁTICO TIPO VII O SUPERIOR, AMARILLO LIMÓN FLUORESCENTE EN LÁMINA GALVANIZADA, PEDESTAL EN ÁNGULO. SUMINISTRO E INSTALACIÓN.</t>
  </si>
  <si>
    <t>CHEVRON 90 cm x 40cm, REFLECTIVO PRISMÁTICO TIPO VII O SUPERIOR, AMARILLO LIMÓN FLUORESCENTE EN LÁMINA GALVANIZADA, PEDESTAL EN ÁNGULO. SUMINISTRO E INSTALACIÓN.</t>
  </si>
  <si>
    <t>DELINEADOR DE OBSTÁCULO PARA EL TRÁNSITO POR UN LADO DEL OBSTÁCULO DE 90cm x 20cm, SUMINISTRO E INSTALACIÓN. REFLECTIVO PRISMÁTICO TIPO VII O SUPERIOR, AMARILLO LIMÓN FLUORESCENTE EN LÁMINA GALVANIZADA, PEDESTAL EN ÁNGULO.</t>
  </si>
  <si>
    <t>ESTRUCTURA EN TUBERIA SCH-40 PARA SEÑAL TIPO BANDERA DE 5.50m. SUMINISTRO E INSTALACION. NO INCLUYE CIMENTACION..</t>
  </si>
  <si>
    <t>CIMENTACION TIPO PILOTE PREEXCAVADO PARA SEÑAL ELEVADA TIPO BANDERA (LONGITUD ENTRE 4 Y 9 m). INCLUYE EXCAVACION</t>
  </si>
  <si>
    <t>REUBICACION DE SEMAFORO PEATONAL.</t>
  </si>
  <si>
    <t>REUBICACION DE SEMAFORO VEHICULAR PARA FIJACION DE MASTIL.</t>
  </si>
  <si>
    <t>REUBICACION DE SEMAFORO VEHICULAR PARA FIJACION DE MENSULA.</t>
  </si>
  <si>
    <t>CONTROLADOR C900V CON CAPACIDAD PARA 32 GRUPOS VEHICULARES O PEATONALES. (Suministro, instalación y puesta en funcionamiento). CON POSIBILIDAD DE AMPLIACIÓN HASTA 32 GRUPOS, RELOJ EN TIEMPO REAL, 32 PROGRAMAS, AUTOMÁTICO SEMANAL PROGRAMABLE CON DÍAS FESTIVOS, MODO DE OPERACIÓN COORDINADA CON CENTRAL DE TRÁFICO, LOCAL CON AUTOMÁTICO DE SEMANA, MANUAL O CON DEPENDENCIA DE TRÁFICO, CIRCUÍTOS DE SUPERVISIÓN DE VERDES CONFLICTIVOS, RUTINA DE SEGURIDAD POR FALLA LÁMPARAS ROJAS, ACTIVACIÓN ERRÓNEAS DE SEÑALES, RUTINAS DE SOFTWARE PARA EL MANEJO PRIORITARIO DE TRANSPORTE PÚBLICO CON EL EMPLEO DE DETECTORES DE TRÁFICO. (Incluye supresor de picos, módulo MOMO y módulo PCV (según origen habilitado para comunicación con protocolo abierto estándar OCIT). Cumple las Normas DIN VDE 0832 (PREN50278), RILSA, CE, cubre EMC y recomendaciones de bajo voltaje, memoria principal con SRAM de 2 MB, configuración de memoria mínima de 5.5 MB, expansible a 9.5 MB. Armario en policarbonato y chapa de seguridad, cumple Norma IP 54, cumple Norma DIN en 60439 PARTE 1. DIN VDE 0660 PARTE 503, IEC 93, 112, 250 y 529. ISO 178, 527, 179 y UL 94. COLOR RAL, Resistencia UV ASTM G53). KIT PARA COMUNICACIÓN CON CENTRAL SERIE M. COMPUESTO POR LOS SIGUIENTES MÓDULOS: 1x MÓDULO MOMO L24734-A525-A101 1x MÓDULO BBS4 L24734-A610-A104 1x MÓDULO DONGLE L24734-A610-A205 1x MÓDULO FMD FLASH S24734-A610-A51</t>
  </si>
  <si>
    <t>CABLE ELÉCTRICO 4x16 AWG PARA CONTROL DE SEMÁFOROS VEHICULARES TIPO ST CU 600V 75°C. SUMINISTRO E INSTALACIÓN.</t>
  </si>
  <si>
    <t>CABLE ELÉCTRICO 3x16 AWG PARA CONTROL DE SEMÁFOROS PEATONALES TIPO ST CU 600V 75°C. SUMINISTRO E INSTALACIÓN.</t>
  </si>
  <si>
    <t>CABLE ELÉCTRICO 2x8 AWG PARA ACOMETIDA TIPO ST CU 600V 75°C. SUMINISTRO E INSTALACIÓN.</t>
  </si>
  <si>
    <t>BAJANTE DE ALIMENTACIÓN DE 6mt DIÁMETRO 2" GALVANIZADA (INCLUYE CODO DE ACOMETIDA). SUMINISTRO E INSTALACIÓN.</t>
  </si>
  <si>
    <t>CAJA DE PASO SENCILLA ANDEN CONCRETO ETB (Incluye Base, Muros, Pañete, Bordillo Perimetral, Marco y Tapa). Medidas Externas: 0.90 x 0.79m. Medidas Internas 0.60x0.50m. Altura: 0.96m.</t>
  </si>
  <si>
    <t>CAJA DE PASO DOBLE ANDEN CONCRETO ETB (Incluye Base, Muros, Pañete, Bordillo Perimetral, Marco y Tapa). Medidas Externas 1.36 x 0.89m. Medidas Internas: 1.06 x 0.60m. Altura: 0.96m.</t>
  </si>
  <si>
    <t>CAJA DE PASO SENCILLA EN CALZADA ETB (Incluye Base, Muros, Pañete, Bordillo Perimetral, Marco y Tapa).  Medidas Externas: 1.10 x 1.00m. Medidas Internas 0.60x0.50m. Altura: 1.33m.</t>
  </si>
  <si>
    <t>CAJA DE PASO DOBLE EN CALZADA ETB (Incluye Base, Muros, Pañete, Bordillo Perimetral, Marco y Tapa). Medidas Externas: 1.80 x 1.01m. Medidas Internas: 1.30 x 0.50m. Altura: 1.33m.</t>
  </si>
  <si>
    <t>INSTALACIÓN DUCTO DE PVC TIPOS DB O TDP Ø 4" A Ø 6"</t>
  </si>
  <si>
    <t>Kg</t>
  </si>
  <si>
    <t>PLACA CUBIERTA D=1.70m POZO INSPEC. (Fundida en Sitio. Inc. Sum, Formalet., Refuerzo e Inst. Incl.Tapa en Polipropileno)</t>
  </si>
  <si>
    <t>CILINDRO POZO INSP. EN MAMPOSTERIA e=0.25m (Inc. Sumin. y Const, Acero para Escaleras, Geotextil y Pañete Impermeab.)</t>
  </si>
  <si>
    <t>PLACA FONDO D=1.70m POZO INSPEC. (Fundida en Sitio. Incl. Sumin, Formalet, Ref, Inst. Incl. Concreto 2000 PSI de base)</t>
  </si>
  <si>
    <t>NIVELACIÓN DE POZO (Hasta rasante en Concreto 3000 PSI Hecho en Obra, h=0.15m. Incluye Suministro y Construcción)</t>
  </si>
  <si>
    <t>Total</t>
  </si>
  <si>
    <t>CONCRETO 2500 PSI PARA REDES (Suministro y Colocación)</t>
  </si>
  <si>
    <t>TOTAL</t>
  </si>
  <si>
    <t>Demolición manual de caja sencilla CS 274 (Incluye Demolición de placa piso, Tapa, Muros, cañuelas y cargue)</t>
  </si>
  <si>
    <t>Retiro de Postes AP (Incluye Traslado a Sitio de Acopio)</t>
  </si>
  <si>
    <t xml:space="preserve">Retiro de red de media tensión </t>
  </si>
  <si>
    <t xml:space="preserve">Retiro de Conductor Trenzado </t>
  </si>
  <si>
    <t xml:space="preserve">Retiro de red de Baja tensión </t>
  </si>
  <si>
    <t xml:space="preserve">Retiro Transformadores menores a 150 kVA y accesorios </t>
  </si>
  <si>
    <t>Suministro, transporte e instalación de materiales civiles, nivelación de cajas de inspección dobles CS 276</t>
  </si>
  <si>
    <t>Canalización de 6 ductos de 6'' PVC TDP (Incluye rellenos de arena de peña y recebo)</t>
  </si>
  <si>
    <t>Canalización de 3 ductos de 3'' PVC TDP (Incluye rellenos de arena de peña y recebo)</t>
  </si>
  <si>
    <t>Suministro, transporte e instalación de materiales civiles, nivelación de cajas de inspección sencilla CS 274</t>
  </si>
  <si>
    <t xml:space="preserve">Suministro e instalación de luminaria de 70 W </t>
  </si>
  <si>
    <t>Suministro e instalación de luminaria de 279 W</t>
  </si>
  <si>
    <t>Conductor 4 número 4 - AL</t>
  </si>
  <si>
    <t>Conductor Media tensión 240mm2 - AL</t>
  </si>
  <si>
    <t>m</t>
  </si>
  <si>
    <t>Seccionador de Tres Vías para subestación de 45 KVA</t>
  </si>
  <si>
    <t>Zona verde</t>
  </si>
  <si>
    <t>Senderos</t>
  </si>
  <si>
    <t>Rampas peatonales</t>
  </si>
  <si>
    <t>Superficies escalonadas</t>
  </si>
  <si>
    <t>Conexión cicloruta</t>
  </si>
  <si>
    <t>Plazuelas</t>
  </si>
  <si>
    <t>Teatrino abierto</t>
  </si>
  <si>
    <t>Superficie transitable</t>
  </si>
  <si>
    <t>Franja verde</t>
  </si>
  <si>
    <t>Ciclorutas</t>
  </si>
  <si>
    <t>Andén antiguo recuperado</t>
  </si>
  <si>
    <t>Franja de mobiliario</t>
  </si>
  <si>
    <t xml:space="preserve">Origen </t>
  </si>
  <si>
    <t>CAPÍTULO</t>
  </si>
  <si>
    <t>COD.</t>
  </si>
  <si>
    <t>UM</t>
  </si>
  <si>
    <t>PRECIO</t>
  </si>
  <si>
    <t>FECHA</t>
  </si>
  <si>
    <t>Antiguo</t>
  </si>
  <si>
    <t>EXCAVACIONES / EXC. CONFORMACION DE SUBRASANTE</t>
  </si>
  <si>
    <t>REPLANTEO GENERAL</t>
  </si>
  <si>
    <t>EXCAVACIONES / EXC. ESTRUCTURAS Y REDES</t>
  </si>
  <si>
    <t>EXCAVACION MANUAL PARA REDES PROFUNDIDAD 0m - 2m (Incluye Cargue)</t>
  </si>
  <si>
    <t>M3</t>
  </si>
  <si>
    <t>DEMOLICIONES / DEMOLICIONES</t>
  </si>
  <si>
    <t>DEMOLICION PAVIMENTO ASFALTICO (Incluye Cargue). No incluye transporte y disposición final de sobrantes. Rendimiento estimado para espesores max. 0.15m</t>
  </si>
  <si>
    <t>DEMOLICION MANUAL SARDINEL EXISTENTE (Incluye Cargue). No incluye transporte y disposición final de sobrantes.</t>
  </si>
  <si>
    <t>DEMOLICION PISOS DE CONCRETO (Espesor variable. Incluye Cargue). No incluye transporte y disposición final de sobrantes. Rendimiento estimado para un espesor de 0.10m</t>
  </si>
  <si>
    <t>REDES ELECTRICAS / RED ELECTRICA CODENSA</t>
  </si>
  <si>
    <t>RETIRO DE POSTES DE AP/LA (Incluye Traslado a Sitio de Acopio)</t>
  </si>
  <si>
    <t>TRANSPORTES Y ACARREOS / TRANSPORTES Y ACARREOS</t>
  </si>
  <si>
    <t>TRANSPORTE Y DISPOSICION FINAL DE ESCOMBROS EN SITIO AUTORIZADO (distancia de transporte 21 Km). A distancia mayor del acarreo libre (90 m) en sitio autorizado por la entidad Ambiental competente.</t>
  </si>
  <si>
    <t>RELLENOS Y CAPAS GRANULARES / RELLENOS EN TIERRA</t>
  </si>
  <si>
    <t>RELLENO EN TIERRA NEGRA PARA EMPRADIZACION (Suministro y Extendido)</t>
  </si>
  <si>
    <t>DEMOLICION PAVIMENTO ASFALTICO (Espesor Variable. Incluye Cargue). No incluye transporte y disposición final de sobrantes. Rendimiento estimado para espesores max. 0.15m</t>
  </si>
  <si>
    <t>DEMOLICION PISOS DE CONCRETO (incluye cargue). No incluye transporte y disposición final de sobrantes. Rendimiento estimado para espesores de 0.20m.</t>
  </si>
  <si>
    <t>RELLENOS Y CAPAS GRANULARES / RELLENOS PARA ANDENES Y REDES</t>
  </si>
  <si>
    <t>RELLENO PARA REDES EN ARENA DE PEÑA (Suministro, Extendido, Humedecimiento y Compactación)</t>
  </si>
  <si>
    <t>ANDENES Y SARDINELES / SARDINELES Y BORDILLOS</t>
  </si>
  <si>
    <t>SARDINEL TIPO A10 (Suministro e Instalación. Incluye 3cm Mortero 1:5)</t>
  </si>
  <si>
    <t>REDES ALCANTARILLADO / DRENAJE / REDES ALCANTARILLADO / DRENAJE</t>
  </si>
  <si>
    <t>TUBERIA PVC U.M. EXT CORRUGADO/INT LISO U.M. NORMA NTC 3722-1 D=4" (Incluye Suministro e Instalación)</t>
  </si>
  <si>
    <t>TUBERIA PVC U.M. EXT CORRUGADO/INT LISO U.M. NORMA NTC 3722-1 D=6" (Incluye Suministro e Instalación)</t>
  </si>
  <si>
    <t>TUBERIA PVC U.M. EXT CORRUGADO/INT LISO U.M. NORMA NTC 3722-1 D=8" (Incluye Suministro e Instalación)</t>
  </si>
  <si>
    <t>TUBERIA PVC U.M. EXT CORRUGADO/INT LISO U.M. NORMA NTC 3722-1 D=10" (Incluye Suministro e Instalación)</t>
  </si>
  <si>
    <t>TUBERIA PVC U.M. EXT CORRUGADO/INT LISO U.M. NORMA NTC 3722-1 D=12" (Incluye Suministro e Instalación)</t>
  </si>
  <si>
    <t>TUBERIA PVC U.M. EXT CORRUGADO/INT LISO U.M. NORMA NTC 3722-1 D=16" (Incluye Suministro e Instalación)</t>
  </si>
  <si>
    <t>TUBERIA PVC U.M. EXT CORRUGADO/INT LISO U.M. NORMA NTC 3722-1 D=18" (Incluye Suministro e Instalación)</t>
  </si>
  <si>
    <t>TUBERIA PVC U.M. EXT CORRUGADO/INT LISO U.M. NORMA NTC 3722-1 D=20" (Incluye Suministro e Instalación)</t>
  </si>
  <si>
    <t>RELLENO EN MATERIAL SELECCIONADO PROVENIENTE DE LA EXCAVACIÓN (Extendido manual, Humedecimiento y Compactación)</t>
  </si>
  <si>
    <t>RELLENO PARA REDES EN SUBBASE GRANULAR B-200 (Suministro, Extendido, Humedecimiento y Compactación)</t>
  </si>
  <si>
    <t>REDES TELEFONICAS / DATOS / RED TELEFONICA ETB</t>
  </si>
  <si>
    <t>12 DUCTOS D=4" PVC-TDP (Incluye Suministro e Instalación. No Incluye Rellenos)</t>
  </si>
  <si>
    <t>16 DUCTOS D=4" PVC-TDP (Incluye Suministro e Instalación. No Incluye Rellenos)</t>
  </si>
  <si>
    <t>CAMARA DE INSPECCIÓN T-13 ETB (H=2.3m. Incluye Base, Muros, Cubierta, Aro-Base y Aro-Tapa)</t>
  </si>
  <si>
    <t>CAMARA DE INSPECCIÓN T-13A ETB (H=2.3m. Incluye Base, Muros, Cubierta, Aro-Base y Aro-Tapa)</t>
  </si>
  <si>
    <t>CAMARA DE INSPECCIÓN T-14 ETB (H=2.3m. Incluye Base, Muros, Cubierta, Aro-Base y Aro-Tapa)</t>
  </si>
  <si>
    <t>ANDENES Y SARDINELES / PISOS EN ADOQUINES Y EN LOSETAS</t>
  </si>
  <si>
    <t>PISO EN LOSETA PREFABRICADA A30 (Suministro e Instalación. Incluye Base 4cm Arena Nivelación y Arena de Sello)</t>
  </si>
  <si>
    <t>TUBERIA CONCRETO D=8" CL. I SIN REFUERZO (Incluye Suministro e Instalación)</t>
  </si>
  <si>
    <t>TUBERIA CONCRETO D=10" CL. I SIN REFUERZO (Incluye Suministro e instalación)</t>
  </si>
  <si>
    <t>TUBERIA CONCRETO D=12" CL. I SIN REFUERZO (Incluye Suministro e Instalación)</t>
  </si>
  <si>
    <t>TUBERIA CONCRETO D=14" CL. I SIN REFUERZO (Incluye Suministro e Instalación)</t>
  </si>
  <si>
    <t>TUBERIA CONCRETO D=16" CL. I SIN REFUERZO (Incluye Suministro e Instalación)</t>
  </si>
  <si>
    <t>TUBERIA CONCRETO D=18" CL. I SIN REFUERZO (Incluye Suministro e Instalación)</t>
  </si>
  <si>
    <t>TUBERIA CONCRETO D=20" CL. I SIN REFUERZO (Incluye Suministro e Instalación)</t>
  </si>
  <si>
    <t>TUBERIA CONCRETO D=24" CL. I SIN REFUERZO (Incluye Suministro e Instalación)</t>
  </si>
  <si>
    <t>SUMIDERO LATERAL SL-100, H=1.25m (Fundido en Sitio, Concreto Premezclado. Incl. Sumin, Form, Ref. y Constr. Incl. Tapa)</t>
  </si>
  <si>
    <t>DEMOLICION SUMIDERO EXISTENTE (Incluye Cargue)</t>
  </si>
  <si>
    <t>2 DUCTOS D=3" PVC-EB (Incluye Suministro e Instalación. No Incluye Rellenos). NORMA CS207.</t>
  </si>
  <si>
    <t>SEPARADOR 'NEW JERSEY' BIDIRECCIONAL 1.5m x 0.6m x 1.1m (Prefabricado. Incluye Sum. e Inst. No Inc. material de base)</t>
  </si>
  <si>
    <t>MOBILIARIO URBANO - ARBOLES Y GRAMAS / SIEMBRA DE ARBOLES Y GRAMA</t>
  </si>
  <si>
    <t>SIEMBRA DE GRAMA (Incluye Suministro e Instalación. No Incluye Tierra Negra)</t>
  </si>
  <si>
    <t>SEÑALIZACION / DEMARCACION DE PAVIMENTOS</t>
  </si>
  <si>
    <t>DEMARCACION PASO PEATONAL-CEBRA (e=15 mils, Acrílica Base Agua. Inc. Sumin. y Aplic. con Equipo. Incl. Microesferas)</t>
  </si>
  <si>
    <t>DEMARCACION LINEA CONTINUA A=0.12m (e=15 mils, Acrílica Base Agua. Inc. Sumin. y Aplic. con Equipo. Incl. Microesferas)</t>
  </si>
  <si>
    <t>DEMARCACION PASO PEATONAL-LINEA CONT. A=0.15m (e=15 mils, Acrílica B. Agua. Inc. Sum y Aplic. con Equipo. Inc Microesf.)</t>
  </si>
  <si>
    <t>6  DUCTOS D=4"  Y 3 DUCTOS D=6" PVC-TDP (Incluye Suministro e Instalación. No Incluye Rellenos). NORMA CS215.</t>
  </si>
  <si>
    <t>6 DUCTOS D=3" PVC-TDP (Incluye Suministro e Instalación. No Incluye Rellenos)</t>
  </si>
  <si>
    <t>2 DUCTOS D=4" PVC-TDP (Incluye Suministro e Instalación. No Incluye Rellenos)</t>
  </si>
  <si>
    <t>REDES ACUEDUCTO / REDES ACUEDUCTO</t>
  </si>
  <si>
    <t>UNION GIBAULT D=3" (Suministro e Instalación)</t>
  </si>
  <si>
    <t>UNION GIBAULT D=4" (Suministro e Instalación)</t>
  </si>
  <si>
    <t>UNION GIBAULT D=6" (Suministro e Instalación)</t>
  </si>
  <si>
    <t>UNION GIBAULT D=8" (Suministro e Instalación)</t>
  </si>
  <si>
    <t>UNION GIBAULT D=10" (Suministro e Instalación)</t>
  </si>
  <si>
    <t>UNION GIBAULT D=12" (Suministro e Instalación)</t>
  </si>
  <si>
    <t>CONCRETO Y ACERO PARA ESTRUCTURAS / CONCRETO PARA ESTRUCTURAS</t>
  </si>
  <si>
    <t>CONCRETO 3000 PSI PARA REDES (Suministro y Colocación)</t>
  </si>
  <si>
    <t>PAVIMENTOS / PAVIMENTOS EN CONCRETO HIDRAULICO</t>
  </si>
  <si>
    <t>LOSA DE CONCRETO MR43 (Suministro, Formaleteado, Colocación y Acabado. No Incluye Acero, Curado, Juntas)</t>
  </si>
  <si>
    <t>SARDINEL ESPECIAL A100 PARA RAMPA TIPO A (Suministro e Instalación. Incluye 3cm Mortero 1:5)</t>
  </si>
  <si>
    <t>BORDE SEPARADOR VERDE TIPO A170 (Suministro e Instalación. Incluye 3cm Mortero 1:5)</t>
  </si>
  <si>
    <t>BORDILLO PREFABRICADO A80 (Suministro e Instalación. Incluye 3cm Mortero de Nivelación 2000 PSI)</t>
  </si>
  <si>
    <t>CAJA DE INSPECCIÓN PARA ALUMBRADO PÚBLICO NORMA CODENSA CS 274  (ZVerde. Incluye Base, Muros, Pañete, Marco y Tapa). Medidas Externas: 0.90 x 0.90m. Medidas Internas: 0.60 x 0.60m. Altura: 0.93m.</t>
  </si>
  <si>
    <t>TUBERIA PVC D=2" TIPO U.M. RDE 21 (Suministro e Instalación)</t>
  </si>
  <si>
    <t>TUBERIA PVC D=2 1/2" TIPO U.M. RDE 21 (Suministro e Instalación)</t>
  </si>
  <si>
    <t>TUBERIA PVC D=3" TIPO U.M. RDE 21 (Suministro e Instalación)</t>
  </si>
  <si>
    <t>TUBERIA PVC D=4" TIPO U.M. RDE 21 (Suministro e Instalación)</t>
  </si>
  <si>
    <t>TUBERIA PVC D=6" TIPO U.M. RDE 21 (Suministro e Instalación)</t>
  </si>
  <si>
    <t>TUBERIA PVC D=8" TIPO U.M. RDE 21 (Suministro e Instalación)</t>
  </si>
  <si>
    <t>TUBERIA PVC D=10" TIPO U.M. RDE 21 (Suministro e Instalación)</t>
  </si>
  <si>
    <t>TUBERIA PVC D=12" TIPO U.M. RDE 21 (Suministro e Instalación)</t>
  </si>
  <si>
    <t>TUBERIA PVC D=2" TIPO U.M. RDE 26 (Suministro e Instalación)</t>
  </si>
  <si>
    <t>TUBERIA PVC D=2 1/2" TIPO U.M. RDE 26 (Suministro e Instalación)</t>
  </si>
  <si>
    <t>TUBERIA PVC D=3" TIPO U.M. RDE 26 (Suministro e Instalación)</t>
  </si>
  <si>
    <t>TUBERIA PVC D=4" TIPO U.M. RDE 26 (Suministro e Instalación)</t>
  </si>
  <si>
    <t>TUBERIA PVC D=6" TIPO U.M. RDE 26 (Suministro e Instalación)</t>
  </si>
  <si>
    <t>TUBERIA PVC D=8" TIPO U.M. RDE 26 (Suministro e Instalación)</t>
  </si>
  <si>
    <t>TUBERIA PVC D=10" TIPO U.M. RDE 26 (Suministro e Instalación)</t>
  </si>
  <si>
    <t>TUBERIA PVC D=12" TIPO U.M. RDE 26 (Suministro e Instalación)</t>
  </si>
  <si>
    <t>TUBERIA PVC D=3" TIPO U.M. RDE 32.5 (Suministro e Instalación)</t>
  </si>
  <si>
    <t>TUBERIA PVC D=4" TIPO U.M. RDE 32.5 (Suministro e Instalación)</t>
  </si>
  <si>
    <t>TUBERIA PVC D=6" TIPO U.M. RDE 32.5 (Suministro e Instalación)</t>
  </si>
  <si>
    <t>TUBERIA PVC D=8" TIPO U.M. RDE 32.5 (Suministro e Instalación)</t>
  </si>
  <si>
    <t>TUBERIA PVC D=10" TIPO U.M. RDE 32.5 (Suministro e Instalación)</t>
  </si>
  <si>
    <t>TUBERIA PVC D=12" TIPO U.M. RDE 32.5 (Suministro e Instalación)</t>
  </si>
  <si>
    <t>TUBERIA PVC D=4" TIPO U.M. RDE 41 (Suministro e Instalación)</t>
  </si>
  <si>
    <t>TUBERIA PVC D=6" TIPO U.M. RDE 41 (Suministro e Instalación)</t>
  </si>
  <si>
    <t>TUBERIA PVC D=8" TIPO U.M. RDE 41 (Suministro e Instalación)</t>
  </si>
  <si>
    <t>TUBERIA PVC D=10" TIPO U.M. RDE 41 (Suministro e Instalación)</t>
  </si>
  <si>
    <t>TUBERIA PVC D=12" TIPO U.M. RDE 41 (Suministro e Instalación)</t>
  </si>
  <si>
    <t>TEE HD EXTREMO LISO 6"x2" (Suministro e Instalación)</t>
  </si>
  <si>
    <t>TEE HD EXTREMO LISO 6"x3" (Suministro e Instalación)</t>
  </si>
  <si>
    <t>TEE HD EXTREMO LISO 6"x4" (Suministro e Instalación)</t>
  </si>
  <si>
    <t>TEE HD EXTREMO LISO 6"x6" (Suministro e Instalación)</t>
  </si>
  <si>
    <t>TEE HD EXTREMO LISO 8"x2" (Suministro e Instalación)</t>
  </si>
  <si>
    <t>TEE HD EXTREMO LISO 8"x3" (Suministro e Instalación)</t>
  </si>
  <si>
    <t>TEE HD EXTREMO LISO 8"x4" (Suministro e Instalación)</t>
  </si>
  <si>
    <t>TEE HD EXTREMO LISO 8"x6" (Suministro e Instalación)</t>
  </si>
  <si>
    <t>TEE HD EXTREMO LISO 8"x8" (Suministro e Instalación)</t>
  </si>
  <si>
    <t>TEE HD EXTREMO LISO 10"x2" (Suministro e Instalación)</t>
  </si>
  <si>
    <t>TEE HD EXTREMO LISO 10"x3" (Suministro e Instalación)</t>
  </si>
  <si>
    <t>TEE HD EXTREMO LISO 10"x4" (Suministro e Instalación)</t>
  </si>
  <si>
    <t>TEE HD EXTREMO LISO 10"x6" (Suministro e Instalación)</t>
  </si>
  <si>
    <t>TEE HD EXTREMO LISO 10"x8" (Suministro e Instalación)</t>
  </si>
  <si>
    <t>TEE HD EXTREMO LISO 10"x10" (Suministro e Instalación)</t>
  </si>
  <si>
    <t>TEE HD EXTREMO LISO 12"x3" (Suministro e Instalación)</t>
  </si>
  <si>
    <t>TEE HD EXTREMO LISO 12"x4" (Suministro e Instalación)</t>
  </si>
  <si>
    <t>TEE HD EXTREMO LISO 12"x6" (Suministro e Instalación)</t>
  </si>
  <si>
    <t>TEE HD EXTREMO LISO 12"x8" (Suministro e Instalación)</t>
  </si>
  <si>
    <t>TEE HD EXTREMO LISO 12"x10" (Suministro e Instalación)</t>
  </si>
  <si>
    <t>TEE HD EXTREMO LISO 12"x12" (Suministro e Instalación)</t>
  </si>
  <si>
    <t>TEE HD EXTREMO LISO 24"x8" (Suministro e Instalación)</t>
  </si>
  <si>
    <t>TEE HD EXTREMO LISO 24"x10" (Suministro e Instalación)</t>
  </si>
  <si>
    <t>TEE HD EXTREMO LISO 24"x12" (Suministro e Instalación)</t>
  </si>
  <si>
    <t>TEE HD EXTREMO LISO 24"x14" (Suministro e Instalación)</t>
  </si>
  <si>
    <t>TEE HD EXTREMO LISO 24"x16" (Suministro e Instalación)</t>
  </si>
  <si>
    <t>TEE HD EXTREMO LISO 24"x18" (Suministro e Instalación)</t>
  </si>
  <si>
    <t>TEE HD EXTREMO LISO 24"x20" (Suministro e Instalación)</t>
  </si>
  <si>
    <t>TEE HD EXTREMO LISO 24"x24" (Suministro e Instalación)</t>
  </si>
  <si>
    <t>TEE HD EXTREMO LISO 4"x3" (Suministro e Instalación)</t>
  </si>
  <si>
    <t>TEE HD EXTREMO LISO 4"x4" (Suministro e Instalación)</t>
  </si>
  <si>
    <t>TUBERIA CONDUIT PVC D=1" (Incluye Suministro e Instalación)</t>
  </si>
  <si>
    <t>TUBERIA CONDUIT PVC D=1 1/2" (Incluye Suministro e Instalación)</t>
  </si>
  <si>
    <t>TUBERIA CONDUIT PVC D=1 1/4" (Incluye Suministro e Instalación)</t>
  </si>
  <si>
    <t>TUBERIA CONDUIT PVC D=2" (Incluye Suministro e Instalación)</t>
  </si>
  <si>
    <t>TUBERIA CONDUIT METALICO D=1 1/2" TIPO RMC (Incluye Suministro e Instalación)</t>
  </si>
  <si>
    <t>TUBERIA CONDUIT METALICO D=1" TIPO RMC (Incluye Suministro e Instalación)</t>
  </si>
  <si>
    <t>CODO HD 90° EXTREMO LISO PARA PVC D=2" (Suministro e Instalación)</t>
  </si>
  <si>
    <t>CODO HD 90° EXTREMO LISO PARA PVC D=3" (Suministro e Instalación)</t>
  </si>
  <si>
    <t>CODO HD 90° EXTREMO LISO PARA PVC D=4" (Suministro e Instalación)</t>
  </si>
  <si>
    <t>CODO HD 90° EXTREMO LISO PARA PVC D=6" (Suministro e Instalación)</t>
  </si>
  <si>
    <t>CODO HD 90° EXTREMO LISO PARA PVC D=8" (Suministro e Instalación)</t>
  </si>
  <si>
    <t>CODO HD 90° EXTREMO LISO PARA PVC D=10" (Suministro e Instalación)</t>
  </si>
  <si>
    <t>CODO HD 90° EXTREMO LISO PARA PVC D=12" (Suministro e Instalación)</t>
  </si>
  <si>
    <t>CODO HD 90° EXTREMO LISO PARA PVC D=14" (Suministro e Instalación)</t>
  </si>
  <si>
    <t>CODO HD 90° EXTREMO LISO PARA PVC D=16" (Suministro e Instalación)</t>
  </si>
  <si>
    <t>CODO HD 90° EXTREMO LISO PARA PVC D=18" (Suministro e Instalación)</t>
  </si>
  <si>
    <t>CODO HD 90° EXTREMO LISO PARA PVC D=20" (Suministro e Instalación)</t>
  </si>
  <si>
    <t>CODO HD 45° EXTREMO LISO PARA PVC D=2" (Suministro e Instalación)</t>
  </si>
  <si>
    <t>CODO HD 45° EXTREMO LISO PARA PVC D=3" (Suministro e Instalación)</t>
  </si>
  <si>
    <t>CODO HD 45° EXTREMO LISO PARA PVC D=4" (Suministro e Instalación)</t>
  </si>
  <si>
    <t>CODO HD 45° EXTREMO LISO PARA PVC D=6" (Suministro e Instalación)</t>
  </si>
  <si>
    <t>CODO HD 45° EXTREMO LISO PARA PVC D=8" (Suministro e Instalación)</t>
  </si>
  <si>
    <t>CODO HD 45° EXTREMO LISO PARA PVC D=10" (Suministro e Instalación)</t>
  </si>
  <si>
    <t>CODO HD 45° EXTREMO LISO PARA PVC D=12" (Suministro e Instalación)</t>
  </si>
  <si>
    <t>CODO HD 45° EXTREMO LISO PARA PVC D=14" (Suministro e Instalación)</t>
  </si>
  <si>
    <t>CODO HD 45° EXTREMO LISO PARA PVC D=16" (Suministro e Instalación)</t>
  </si>
  <si>
    <t>CODO HD 45° EXTREMO LISO PARA PVC D=18" (Suministro e Instalación)</t>
  </si>
  <si>
    <t>CODO HD 45° EXTREMO LISO PARA PVC D=20" (Suministro e Instalación)</t>
  </si>
  <si>
    <t>CODO HD 22.5° EXTREMO LISO PARA PVC D=6" (Suministro e Instalación)</t>
  </si>
  <si>
    <t>CODO HD 22.5° EXTREMO LISO PARA PVC D=12" (Suministro e Instalación)</t>
  </si>
  <si>
    <t>CODO HD 11.25° EXTREMO LISO PARA PVC D=6" (Suministro e Instalación)</t>
  </si>
  <si>
    <t>CODO HD 11.25° EXTREMO LISO PARA PVC D=12" (Suministro e Instalación)</t>
  </si>
  <si>
    <t>TAPON HD EXTREMO LISO D=6" (Suministro e Instalación)</t>
  </si>
  <si>
    <t>TAPON HD EXTREMO LISO D=12" (Suministro e Instalación)</t>
  </si>
  <si>
    <t>VALVULA COMPUERTA ELASTICA VASTAGO NO ASCENDENTE EXTREMO LISO D=2" (Suministro e Instalación)</t>
  </si>
  <si>
    <t>VALVULA COMPUERTA ELASTICA VASTAGO NO ASCENDENTE EXTREMO LISO D=3" (Suministro e Instalación)</t>
  </si>
  <si>
    <t>VALVULA COMPUERTA ELASTICA VASTAGO NO ASCENDENTE EXTREMO LISO D=6" (Suministro e Instalación)</t>
  </si>
  <si>
    <t>VALVULA COMPUERTA ELASTICA VASTAGO NO ASCENDENTE EXTREMO LISO D=8" (Suministro e Instalación)</t>
  </si>
  <si>
    <t>HIDRANTE EXTREMO BRIDA D=3" (Suministro e Instalación. No incluye kit de nivelación)</t>
  </si>
  <si>
    <t>HIDRANTE EXTREMO BRIDA D=4" TIPO POSTE (Suministro e Instalación. No incluye kit de nivelación)</t>
  </si>
  <si>
    <t>HIDRANTE EXTREMO BRIDA D=6" TIPO POSTE (Suministro e Instalación. No incluye kit de nivelación)</t>
  </si>
  <si>
    <t>HIDRANTE EXTREMO BRIDA D=4" TIPO TRÁFICO (Suministro e Instalación. No incluye kit de nivelación)</t>
  </si>
  <si>
    <t>HIDRANTE EXTREMO BRIDA D=6" TIPO TRAFICO (Suministro e Instalación. No incluye kit de nivelación)</t>
  </si>
  <si>
    <t>POSTE EN CONCRETO AP, H=8m, CR=510 Kg (Inc. Suministro, Izaje, Hincado, Aplomado y Cimentación según Norma LA009)</t>
  </si>
  <si>
    <t>POSTE EN CONCRETO AP, H=8m, CR=750 Kg (Inc. Suministro, Izaje, Hincado, Aplomado y Cimentación según Norma LA009)</t>
  </si>
  <si>
    <t>POSTE EN CONCRETO AP, H=10m, CR=510 Kg (Inc. Suministro, Izaje, Hincado, Aplomado y Cimentación según Norma LA009)</t>
  </si>
  <si>
    <t>POSTE EN CONCRETO AP, H=10m, CR=750 Kg (Inc. Suministro, Izaje, Hincado, Aplomado y Cimentación según Norma LA009)</t>
  </si>
  <si>
    <t>POSTE EN CONCRETO AP, H=10m, CR=1050 Kg (Inc. Suministro, Izaje, Hincado, Aplomado y Cimentación según Norma LA009)</t>
  </si>
  <si>
    <t>POSTE EN CONCRETO AP, H=12m, CR=510 Kg (Inc. Suministro, Izaje, Hincado, Aplomado y Cimentación según Norma LA009)</t>
  </si>
  <si>
    <t>POSTE EN CONCRETO AP, H=12m, CR=1050 Kg (Inc. Suministro, Izaje, Hincado, Aplomado y Cimentación según Norma LA009)</t>
  </si>
  <si>
    <t>POSTE EN CONCRETO AP, H=14m, CR=750 Kg (Inc. Suministro, Izaje, Hincado, Aplomado y Cimentación según Norma LA009)</t>
  </si>
  <si>
    <t>POSTE EN CONCRETO AP, H=14m, CR=1050 Kg (Inc. Suministro, Izaje, Hincado, Aplomado y Cimentación según Norma LA009)</t>
  </si>
  <si>
    <t>POSTE EN CONCRETO AP, H=14m, CR=1350 Kg (Inc. Suministro, Izaje, Hincado, Aplomado y Cimentación según Norma LA009)</t>
  </si>
  <si>
    <t>POSTE METALICO AP, H=6m TIPO M130 SENCILLO (Inc. Sumin., Izaje, Aplomado, Inst., Base según Norma AP330 y Luminaria 70W)</t>
  </si>
  <si>
    <t>POSTE METALICO AP, H=6m TIPO M130 DOBLE (Inc. Sumin., Izaje, Aplomado, Inst., Base según Norma AP330 y Luminarias 70W)</t>
  </si>
  <si>
    <t>POSTE METALICO AP, H=9m (Inc. Suministro, Izaje, Aplomado e Instalación. Inc. Brazo Sencillo y Base según Norma AP802)</t>
  </si>
  <si>
    <t>POSTE METALICO AP, H=10m (Inc. Suministro, Izaje, Aplomado e Instalación. Incluye Brazo Doble y Base según Norma AP802)</t>
  </si>
  <si>
    <t>POSTE METALICO AP, H=10m (Inc. Suministro, Izaje, Aplomado e Instalación. Inc. Brazo Doble y Base según Norma AP802)</t>
  </si>
  <si>
    <t>POSTE EN CONCRETO LA, H=8m, CR=510 Kg (Inc. Suministro, Izaje, Hincado, Aplomado y Cimentación según Norma LA009)</t>
  </si>
  <si>
    <t>POSTE EN CONCRETO LA, H=8m, CR=750 Kg (Inc. Suministro, Izaje, Hincado, Aplomado y Cimentación según Norma LA009)</t>
  </si>
  <si>
    <t>POSTE EN CONCRETO LA, H=8m, CR=1050 Kg (Inc. Suministro, Izaje, Hincado, Aplomado y Cimentación según Norma LA009)</t>
  </si>
  <si>
    <t>POSTE EN CONCRETO LA, H=10m, CR=510 Kg (Inc. Suministro, Izaje, Hincado, Aplomado y Cimentación según Norma LA009)</t>
  </si>
  <si>
    <t>POSTE EN CONCRETO LA, H=10m, CR=750 Kg (Inc. Suministro, Izaje, Hincado, Aplomado y Cimentación según Norma LA009)</t>
  </si>
  <si>
    <t>POSTE EN CONCRETO LA, H=10m, CR=1050 Kg (Inc. Suministro, Izaje, Hincado, Aplomado y Cimentación según Norma LA009)</t>
  </si>
  <si>
    <t>POSTE EN CONCRETO LA, H=12m, CR=510 Kg (Inc. Suministro, Izaje, Hincado, Aplomado y Cimentación según Norma LA009)</t>
  </si>
  <si>
    <t>POSTE EN CONCRETO LA, H=12m, CR=750 Kg (Inc. Suministro, Izaje, Hincado, Aplomado y Cimentación según Norma LA009)</t>
  </si>
  <si>
    <t>POSTE EN CONCRETO LA, H=12m, CR=1050 Kg (Inc. Suministro, Izaje, Hincado, Aplomado y Cimentación según Norma LA009)</t>
  </si>
  <si>
    <t>POSTE EN CONCRETO LA, H=14m, CR=750 Kg (Inc. Suministro, Izaje, Hincado, Aplomado y Cimentación según Norma LA009)</t>
  </si>
  <si>
    <t>POSTE EN CONCRETO LA, H=14m, CR=1050 Kg (Inc. Suministro, Izaje, Hincado, Aplomado y Cimentación según Norma LA009)</t>
  </si>
  <si>
    <t>POSTE EN CONCRETO LA, H=14m, CR=1350 Kg (Inc. Suministro, Izaje, Hincado, Aplomado y Cimentación según Norma LA009)</t>
  </si>
  <si>
    <t>DESCAPOTE A MANO EN MATERIAL COMUN (e=0.1m. Incluye Cargue)</t>
  </si>
  <si>
    <t>4 DUCTOS D=6" PVC-TDP (Incluye Suministro e Instalación. No Incluye Rellenos). NORMA CS217.</t>
  </si>
  <si>
    <t>4 DUCTOS D=4" PVC-TDP (Incluye Suministro e Instalación. No Incluye Rellenos) NORMA CS209.</t>
  </si>
  <si>
    <t>1 DUCTO D=3" PVC-TDP (Incluye Suministro e Instalación. No Incluye Rellenos) NORMA CS220.</t>
  </si>
  <si>
    <t>6 DUCTOS D=4" PVC-TDP (Incluye Suministro e Instalación. No Incluye Rellenos)</t>
  </si>
  <si>
    <t>9  DUCTOS D=6" PVC-TDP (Incluye Suministro e Instalación. No Incluye Rellenos) NORMA CS213.</t>
  </si>
  <si>
    <t>CODO HD 22.5° EXTREMO LISO PARA PVC D=4" (Suministro e Instalación)</t>
  </si>
  <si>
    <t>UNION DE REPARACION PVC TIPO U.M. D=12" (Suministro e Instalación)</t>
  </si>
  <si>
    <t>LOSA DE CONCRETO MR41 (Suministro, Formaleteado, Colocación y Acabado. No Incluye Acero, Curado, Juntas)</t>
  </si>
  <si>
    <t>MOBILIARIO URBANO - ARBOLES Y GRAMAS / MOBILIARIO URBANO</t>
  </si>
  <si>
    <t>BANCA EN CONCRETO TIPO M30 (Suministro e Instalación. No Incluye material de base)</t>
  </si>
  <si>
    <t>CANECA TIPO M120 (En malla metálica. Incluye Suministro e Instalación. Incluye base en Concreto 1500 PSI, Hecho en Obra)</t>
  </si>
  <si>
    <t>BANCA EN CONCRETO TIPO M40 (Suministro e Instalación)</t>
  </si>
  <si>
    <t>BANCA EN CONCRETO TIPO M31 (Suministro e Instalación)</t>
  </si>
  <si>
    <t>CONTENEDOR DE RAICES TIPO B20 (TIPO A) (1.2x1.2x1.40m. Inc. Suministro, Construcción y filtro en gravilla. No Inc. Tierra)</t>
  </si>
  <si>
    <t>TAPON HD EXTREMO LISO D=4"  (Suministro e Instalación)</t>
  </si>
  <si>
    <t>UNION DE REPARACION HD EL D=6" (Suministro e Instalación)</t>
  </si>
  <si>
    <t>6  DUCTOS D=6" PVC-TDP (Incluye Suministro e Instalación. No Incluye Rellenos). NORMA CS212.</t>
  </si>
  <si>
    <t>CAMARA DE INSPECCIÓN T-14A ETB (H=2.3m. Incluye Base, Muros, Cubierta, Aro-Base y Aro-Tapa)</t>
  </si>
  <si>
    <t>CAMARA DE INSPECCIÓN T-18A ETB (H=2.3m. Incluye Base, Muros, Cubierta, Aro-Base y Aro-Tapa)</t>
  </si>
  <si>
    <t>UNION DE REPARACION PVC TIPO U.M. D=8" (Suministro e Instalación)</t>
  </si>
  <si>
    <t>ADAPTADOR TERMINAL CAMPANA PVC D=3" (Suministro e Instalación)</t>
  </si>
  <si>
    <t>ADAPTADOR TERMINAL CAMPANA PVC D=4" (Suministro e Instalación)</t>
  </si>
  <si>
    <t>2 DUCTOS D=3" PVC-TDP (Incluye Suministro e Instalación. No Incluye Rellenos)</t>
  </si>
  <si>
    <t>ANDENES Y SARDINELES / ANDENES EN CONCRETO</t>
  </si>
  <si>
    <t>ANDEN CONCRETO 3000 PSI (210 Kg/cm2) PREMEZCLADO e=0.10m (Incluye Suministro, Formaleteo, Fundida y Curado)</t>
  </si>
  <si>
    <t>SARDINEL H=0.40m, e=0.15m CONCRETO 3000 PSI (Fundido en Sitio, Concreto Hecho en Obra. Inc. Sumin, Formalet. y Const.)</t>
  </si>
  <si>
    <t>SEÑALIZACION / SEÑALES DE TRANSITO</t>
  </si>
  <si>
    <t>SEÑAL VERTICAL GRUPO I (75x75cm) (Incluye Suministro e Instalación)</t>
  </si>
  <si>
    <t>SEÑAL VERTICAL GRUPO I (90x90cm) (Incluye Suministro e Instalación)</t>
  </si>
  <si>
    <t>RELLENO PARA REDES EN SUBBASE GRANULAR B-400 (Suministro, Extendido, Humedecimiento y Compactación)</t>
  </si>
  <si>
    <t>CONCRETO 2000 PSI PARA REDES (Suministro y Colocación)</t>
  </si>
  <si>
    <t>RELLENOS Y CAPAS GRANULARES / CAPAS GRANULARES</t>
  </si>
  <si>
    <t>SUBBASE GRANULAR B-200 (Suministro, Extendido, Nivelación, Humedecimiento y Compactación con vibrocompactador)</t>
  </si>
  <si>
    <t>LUMINARIA DE SODIO 70W PARA AP (Inc. Suministro e Instalación. Inc. Bombillo y Fotocelda con Base. No Inc Brazo Soporte)</t>
  </si>
  <si>
    <t>LUMINARIA DE SODIO 250W PARA AP (Inc.Suministro e Instalación. Inc. Bombillo y Fotocelda con Base. No Inc Brazo Soporte)</t>
  </si>
  <si>
    <t>LUMINARIA DE SODIO 150W PARA AP (Inc.Suministro e Instalación. Inc. Bombillo y Fotocelda con Base. No Inc Brazo Soporte)</t>
  </si>
  <si>
    <t>ESTABILIZACIÓN DE SUBRASANTE CON RAJÓN (Suministro, Extendido, Nivelación y Compactación Manual)</t>
  </si>
  <si>
    <t>UNION DE REPARACION PVC TIPO U.M. D=6"  (Suministro e Instalación)</t>
  </si>
  <si>
    <t>EXCAVACION MANUAL EN MATERIAL COMUN. Incluye cargue.</t>
  </si>
  <si>
    <t>CONCRETO Y ACERO PARA ESTRUCTURAS / CONCRETOS Y MORTEROS HECHOS EN OBRA</t>
  </si>
  <si>
    <t>CONCRETO 3000 PSI (Hecho en Obra 1:2:2 con arena de río y triturado de 3/4")</t>
  </si>
  <si>
    <t>CONCRETO 4000 PSI (Hecho en Obra con arena de río y triturado de 3/4")</t>
  </si>
  <si>
    <t>CONCRETO 3500 PSI (Hecho en Obra con arena de río y triturado de 3/4")</t>
  </si>
  <si>
    <t>CONCRETO 2000 PSI (Hecho en Obra 1:3:3 con arena de río y triturado de 3/4")</t>
  </si>
  <si>
    <t>CILINDRO POZO INSP. EN MAMPOSTERIA e=0.37m  (Inc. Sumin. y Const, Acero para Escaleras, Geotextil y Pañete Impermeab.)</t>
  </si>
  <si>
    <t>PLACA CUBIERTA D=1.70m POZO INSPEC. (Fundida en Sitio. Inc. Suministro, Formaleteo, Refuerzo e Instalación. No Inc.Tapa)</t>
  </si>
  <si>
    <t>PLACA FONDO D=1.95m POZO INSPEC. (Fundida en Sitio. Incl. Sumin, Formalet, Ref, Inst. Incl. Concreto 2000 PSI de base)</t>
  </si>
  <si>
    <t>MORTERO 1:4 (Hecho en Obra)</t>
  </si>
  <si>
    <t>MORTERO 1:3 (Hecho en Obra)</t>
  </si>
  <si>
    <t>MORTERO 1:2 (Hecho en Obra)</t>
  </si>
  <si>
    <t>RELLENO PARA REDES EN GRAVILLA 1/2" (Suministro,  Extendido y Compactación)</t>
  </si>
  <si>
    <t>DEMOLICION CONCRETO ESTRUCTURAL (Incluye Cargue). No incluye transporte y disposición final de sobrantes.</t>
  </si>
  <si>
    <t>LUMINARIA DE SODIO 400W PARA AP (Inc.Suministro e Instalación. Inc. Bombillo y Fotocelda con Base. No Inc Brazo Soporte)</t>
  </si>
  <si>
    <t>FLECHA DIRECCIONAL "A LA DERECHA" (e=15 mils, Acrílica Base Agua. Inc. Sumin. y Aplic. con Equipo. Incl. Microesferas)</t>
  </si>
  <si>
    <t>FLECHA DIRECCIONAL "DE FRENTE" (e=15 mils, Acrílica Base Agua. Inc. Sumin. y Aplic. con Equipo. Incl. Microesferas)</t>
  </si>
  <si>
    <t>FLECHA DIRECCIONAL "DE FRENTE A LA DERECHA" (e=15 mils, Acrílica Base Agua. Inc. Sumin. y Aplic. con Equipo. Incl. Micr</t>
  </si>
  <si>
    <t>UNION DE REPARACION HD EL D=8" (Suministro e Instalación)</t>
  </si>
  <si>
    <t>UNION DE REPARACION HD EL D=10" (Suministro e Instalación)</t>
  </si>
  <si>
    <t>UNION DE REPARACION HD EL D=12" (Suministro e Instalación)</t>
  </si>
  <si>
    <t>UNION DE REPARACION HD EL D=14" (Suministro e Instalación)</t>
  </si>
  <si>
    <t>UNION DE REPARACION HD EL D=16" (Suministro e Instalación)</t>
  </si>
  <si>
    <t>YEE EN CONCRETO 8" x 6" x 0.60m (Incluye Suministro e Instalación)</t>
  </si>
  <si>
    <t>YEE EN CONCRETO 10" x 6" x 1.25m (Incluye Suministro e Instalación)</t>
  </si>
  <si>
    <t>YEE EN CONCRETO 12" x 6" x 1.25 m (Incluye Suministro e Instalación)</t>
  </si>
  <si>
    <t>YEE EN CONCRETO 14" x 6" x 1.25m (Incluye Suministro e Instalación)</t>
  </si>
  <si>
    <t>YEE EN CONCRETO 16" x 6" x 1.25 m (Incluye Suministro e Instalación)</t>
  </si>
  <si>
    <t>YEE EN CONCRETO 18" x 6" x 1.25m (Incluye Suministro e Instalación)</t>
  </si>
  <si>
    <t>YEE EN CONCRETO 20" x 6" x 1.25m (Incluye Suministro e Instalación)</t>
  </si>
  <si>
    <t>YEE EN CONCRETO 24" x 6" x 1.25m (Incluye Suministro e Instalación)</t>
  </si>
  <si>
    <t>CODO G.RAD. PVC 90º TIPO U.M. D=2" (Suministro e Instalación)</t>
  </si>
  <si>
    <t>CODO G.RAD. PVC 90º TIPO U.M. D=2 1/2" (Suministro e Instalación)</t>
  </si>
  <si>
    <t>CODO G.RAD. PVC 90º TIPO U.M. D=3" (Suministro e Instalación)</t>
  </si>
  <si>
    <t>CODO G.RAD. PVC 90º TIPO U.M. D=4" (Suministro e Instalación)</t>
  </si>
  <si>
    <t>CODO G.RAD. PVC 90º TIPO U.M. D=6" (Suministro e Instalación)</t>
  </si>
  <si>
    <t>CODO G.RAD. PVC 90º TIPO U.M. D=8" (Suministro e Instalación)</t>
  </si>
  <si>
    <t>CODO G.RAD. PVC 90º TIPO U.M. D=10" (Suministro e Instalación)</t>
  </si>
  <si>
    <t>CODO G.RAD. PVC 90º TIPO U.M. D=12" (Suministro e Instalación)</t>
  </si>
  <si>
    <t>CODO G.RAD. PVC 45º TIPO U.M. D=2" (Suministro e Instalación)</t>
  </si>
  <si>
    <t>CODO G.RAD. PVC 45º TIPO U.M. D=2 1/2" (Suministro e Instalación)</t>
  </si>
  <si>
    <t>CODO G.RAD. PVC 45º TIPO U.M. D=3" (Suministro e Instalación)</t>
  </si>
  <si>
    <t>CODO G.RAD. PVC 45º TIPO U.M. D=4" (Suministro e Instalación)</t>
  </si>
  <si>
    <t>CODO G.RAD. PVC 45º TIPO U.M. D=6" (Suministro e Instalación)</t>
  </si>
  <si>
    <t>CODO G.RAD. PVC 45º TIPO U.M. D=8" (Suministro e Instalación)</t>
  </si>
  <si>
    <t>CODO G.RAD. PVC 45º TIPO U.M. D=10" (Suministro e Instalación)</t>
  </si>
  <si>
    <t>CODO G.RAD. PVC 45º TIPO U.M. D=12" (Suministro e Instalación)</t>
  </si>
  <si>
    <t>CODO G.RAD. PVC 22.5° TIPO U.M. D=2" (Suministro e Instalación)</t>
  </si>
  <si>
    <t>CODO G.RAD. PVC 22.5° TIPO U.M. D=2 1/2" (Suministro e Instalación)</t>
  </si>
  <si>
    <t>CODO G.RAD. PVC 22.5° TIPO U.M. D=3" (Suministro e Instalación)</t>
  </si>
  <si>
    <t>CODO G.RAD. PVC 22.5° TIPO U.M. D=4" (Suministro e Instalación)</t>
  </si>
  <si>
    <t>CODO G.RAD. PVC 22.5° TIPO U.M D=6" (Suministro e Instalación)</t>
  </si>
  <si>
    <t>CODO G.RAD. PVC 22.5° TIPO U.M. D=8" (Suministro e Instalación)</t>
  </si>
  <si>
    <t>CODO G.RAD. PVC 22.5° TIPO U.M. D=10" (Suministro e Instalación)</t>
  </si>
  <si>
    <t>CODO G.RAD. PVC 22.5° TIPO U.M. D=12" (Suministro e Instalación)</t>
  </si>
  <si>
    <t>CODO G.RAD. PVC 11.25° TIPO U.M. D=2" (Suministro e Instalación)</t>
  </si>
  <si>
    <t>CODO G.RAD. PVC 11.25° TIPO U.M. D=2 1/2" (Suministro e Instalación)</t>
  </si>
  <si>
    <t>CODO G.RAD. PVC 11.25° TIPO U.M. D=3" (Suministro e Instalación)</t>
  </si>
  <si>
    <t>CODO G.RAD. PVC 11.25° TIPO U.M. D=4" (Suministro e Instalación)</t>
  </si>
  <si>
    <t>CODO G.RAD. PVC 11.25° TIPO U.M. D=6" (Suministro e Instalación)</t>
  </si>
  <si>
    <t>CODO G.RAD. PVC 11.25° TIPO U.M. D=8" (Suministro e Instalación)</t>
  </si>
  <si>
    <t>CODO G.RAD. PVC 11.25° TIPO U.M. D=10" (Suministro e Instalación)</t>
  </si>
  <si>
    <t>CODO G.RAD. PVC 11.25° TIPO U.M. D=12" (Suministro e Instalación)</t>
  </si>
  <si>
    <t>ADAPTADOR AC-PVC TIPO U.S. D=3" (Suministro e Instalación) REVISAR LIMPIADOR SOLDADURA</t>
  </si>
  <si>
    <t>ADAPTADOR AC-PVC TIPO U.S. D=4" (Suministro e Instalación) REVISAR SOLDADURA LIMPIADOR</t>
  </si>
  <si>
    <t>ADAPTADOR AC-PVC TIPO U.S. D=2" (Suministro e Instalación) REVISAR SOLDADURA LIMPIADOR</t>
  </si>
  <si>
    <t>BOLARDO EN HIERRO TIPO M63 (Suministro e Instalación. Incluye base en Concreto 1500 PSI, hecho en obra)</t>
  </si>
  <si>
    <t>BOLARDO EN CONCRETO TIPO M60 (Suministro e Instalación. Incluye base en Concreto 1500 PSI, Premezclado)</t>
  </si>
  <si>
    <t>BANCA EN MADERA TIPO M50 (Suministro e Instalación)</t>
  </si>
  <si>
    <t>PROTECTOR DE ARBOL TIPO M90 (Incluye Suministro e Instalación. No Incluye bases)</t>
  </si>
  <si>
    <t>PROTECTOR DE ARBOL DE DOS TUBOS TIPO M91 (Incluye Suministro e Instalación. No Incluye bases)</t>
  </si>
  <si>
    <t>CICLO-PARQUEADERO TIPO M100 (TIPO 1) (H=1m, L=2m. Incluye Suministro e Instalación. No Incluye bases)</t>
  </si>
  <si>
    <t>CICLO-PARQUEADERO TIPO M101 (TIPO 2) (H=0.6m, L=2m, A=0.6m. Incluye Suministro e Instalación. No Incluye bases)</t>
  </si>
  <si>
    <t>TELEFONO PUBLICO DE PEDESTAL TIPO M20 (Incluye Suministro e Instalación. No Incluye base)</t>
  </si>
  <si>
    <t>PARADERO TIPO M10 (Inc. Sum. e Inst. Inc. bases en Concreto 3000 PSI, Hecho en Obra. No incluye losas de Concreto)</t>
  </si>
  <si>
    <t>POSTE LUMINARIA HISTORICA TIPO M131 H=5m (Inc. Suministro e Instalación. No Inc.: Luminarias, Cableado y Base Pedestal)</t>
  </si>
  <si>
    <t>BOLARDO EN CONCRETO TIPO M61 (Suministro e Instalación. Incluye base en Concreto 1500 PSI, Premezclado)</t>
  </si>
  <si>
    <t>BOLARDO EN HIERRO TIPO M62 (Suministro e Instalación. Incluye base en Concreto 1500 PSI, Premezclado)</t>
  </si>
  <si>
    <t>9 DUCTOS D=4" PVC-TDP (Incluye Suministro e Instalacion. NORMA CS211.</t>
  </si>
  <si>
    <t>MURO EN BLOQUE ESTRUCTURAL TIPO PIEDRA GRIS (Referencia: PI-16. Incluye Suministro y Construcción)</t>
  </si>
  <si>
    <t>POSTE METALICO AP, H=10m (Inc. Suministro, Izaje, Aplomado e Instalación. Inc. Brazo Sencillo y Base según Norma AP802)</t>
  </si>
  <si>
    <t>TAPON HD EXTREMO LISO D=8" (Suministro e Instalación)</t>
  </si>
  <si>
    <t>2 DUCTOS D=4" PVC-TDP (Incluye Suministro e Instalación. No Incluye Rellenos). NORMA CS208.</t>
  </si>
  <si>
    <t>36 DUCTOS D=4" PVC-TDP (Incluye Suministro e Instalación. No Incluye Rellenos). SUMINISTRO Y COLOCACION SIN EXCAVACION.</t>
  </si>
  <si>
    <t>UNION PVC TIPO U.M. D= 2" (Suministro e Instalación)</t>
  </si>
  <si>
    <t>UNION PVC TIPO U.M. D= 3" (Suministro e Instalación)</t>
  </si>
  <si>
    <t>UNION PVC TIPO U.M. D= 4" (Suministro e Instalación)</t>
  </si>
  <si>
    <t>UNION PVC TIPO U.M. D= 6" (Suministro e Instalación)</t>
  </si>
  <si>
    <t>UNION PVC TIPO U.M. D= 8" (Suministro e Instalación)</t>
  </si>
  <si>
    <t>UNION PVC TIPO U.M. D= 10" (Suministro e Instalación)</t>
  </si>
  <si>
    <t>UNION PVC TIPO U.M. D= 12" (Suministro e Instalación)</t>
  </si>
  <si>
    <t>UNION PVC TIPO U.M. D= 2 1/2" (Suministro e Instalación)</t>
  </si>
  <si>
    <t>CONCRETO 2500 PSI PARA ANCLAJE TUBERIA (Premezclado. Incluye Suministro, Formaleteo y Colocación)</t>
  </si>
  <si>
    <t>CODO HD 11.25° EXTREMO LISO PARA PVC D=3" (Suministro e Instalación)</t>
  </si>
  <si>
    <t>CODO HD 11.25° EXTREMO LISO PARA PVC D=2" (Suministro e Instalación)</t>
  </si>
  <si>
    <t>CODO HD 11.25° EXTREMO LISO PARA PVC D=4" (Suministro e Instalación)</t>
  </si>
  <si>
    <t>RAMPA TIPO A B10 incluye Base en Mortero 1:5,  Desarrollo: 1m.</t>
  </si>
  <si>
    <t>CONCRETO 5000 PSI PARA SUPER ESTRUCTURA (Premezclado. Incluye Sumin, Formaleteo y Colocación. No incl. Refuerzo, Curado)</t>
  </si>
  <si>
    <t>CONCRETO 4000 PSI PARA DADOS (Premezclado. Incluye Sumin., Formaleteo y Colocación. No incl. Refuerzo, Curado)</t>
  </si>
  <si>
    <t>CONCRETO 3500 PSI PARA VIGA (Premezclado. Incluye Sumin., Formaleteo y Colocación. No incl. Refuerzo, Curado)</t>
  </si>
  <si>
    <t>CONCRETO 3500 PSI PARA ZAPATAS (Premezclado. Incluye Sumin., Formaleteo y Colocación. No incl. Refuerzo, Curado)</t>
  </si>
  <si>
    <t>CONCRETO 3000 PSI PARA ESTR. DE TRANSICION (Premezclado. Incl. Sumin, Formalet. y Colocación. No incl. Refuerzo, Curado)</t>
  </si>
  <si>
    <t>CONCRETO 3000 PSI PARA ESTRIBOS (Premezclado. Incluye Suministro, Formaleteo y Colocación. No incl. Refuerzo, Curado)</t>
  </si>
  <si>
    <t>CONCRETO 3000 PSI PARA PUENTE CAJON (Premezclado. Incluye Sumin., Formaleteo y Colocación. No incl. Refuerzo, Curado)</t>
  </si>
  <si>
    <t>CONCRETO 3000 PSI PARA MURO DE CONTENCIÓN (Premezclado. Incl. Sumin, Formaleteo y Colocación. No incl. Refuerzo, Curado)</t>
  </si>
  <si>
    <t>CONCRETO 3000 PSI PARA BOX CULVERT (Premezclado. Incluye Sumin., Formaleteo y Colocación. No incl. Refuerzo, Curado)</t>
  </si>
  <si>
    <t>CONCRETO 3000 PSI PARA ALETA VIGA SOLERA (Premezclado. Incl. Sumin., Formaleteo y Colocación. No incl. Refuerzo, Curado)</t>
  </si>
  <si>
    <t>CONCRETO 2000 PSI PARA SUB-BASE PUENTE (Premezclado. Incluye Sumin., Formaleteo y Colocación. No incl. Refuerzo, Curado)</t>
  </si>
  <si>
    <t>CONCRETO 2500 PSI (Hecho en Obra con arena de río y triturado de 3/4")</t>
  </si>
  <si>
    <t>CONCRETO 1500 PSI (Hecho en Obra) 1:3:5 con arena de río y triturado de 3/4")</t>
  </si>
  <si>
    <t>CAJA DE INSPECCIÓN TIPO VEHICULAR NORMA CODENSA CS 280  (Incluye Base, Muros, Pasos, Pañete, Cubierta, Aro y Tapa)</t>
  </si>
  <si>
    <t>CAMARA DE INSPECCIÓN T-16 ETB (H=2.3m. Incluye Base, Muros, Cubierta, Aro-Base y Aro-Tapa)</t>
  </si>
  <si>
    <t>CAMARA DE INSPECCIÓN T-18 ETB (H=2.3m. Incluye Base, Muros, Cubierta, Aro-Base y Aro-Tapa)</t>
  </si>
  <si>
    <t>CAMARA DE INSPECCIÓN T-16A ETB (H=2.3m. Incluye Base, Muros, Cubierta, Aro-Base y Aro-Tapa)</t>
  </si>
  <si>
    <t>CONCRETO CICLOPEO (60%-40%) (Concreto premezclado. Incluye Suministro y Colocación)</t>
  </si>
  <si>
    <t>CODO HD 22.5° EXTREMO LISO PARA PVC D=3" (Suministro e Instalación)</t>
  </si>
  <si>
    <t>CODO HD 11.25° EXTREMO LISO PARA PVC D=8" (Suministro e Instalación)</t>
  </si>
  <si>
    <t>CAJA PARA VALVULA 0.4x0.4m H=0.8m (Incluye Marco y Tapa)</t>
  </si>
  <si>
    <t>BASE GRANULAR B-600 (Suministro, Extendido, Nivelación, Humedecimiento y Compactación con vibrocompactador)</t>
  </si>
  <si>
    <t>TALA DE ARBOLES CLASE IV (20m&lt;H&lt;30m. Incluye Desenraíce, Retiro y Disposición Final)</t>
  </si>
  <si>
    <t>PISO EN ADOQUIN DE ARCILLA 26x6x6cm (Suministro e Instalación. Incluye Base 4cm Arena Nivelación y Arena de Sello)</t>
  </si>
  <si>
    <t>TALA DE ARBOLES CLASE III (10m &lt; H &lt;  20 m. Incluye Desenraíce, Retiro y Disposición Final)</t>
  </si>
  <si>
    <t>TALA DE ARBOLES CLASE I (H&lt;5m. Incluye Desenraíce, Retiro y Disposición Final)</t>
  </si>
  <si>
    <t>SUBDREN EN GRAVILLA 3/4", 0.5x1m  (Inc. Sumin. y Compact. Inc. Geotextil NT CR=700N y Tubería PVC Corrug.-Filtro D=6")</t>
  </si>
  <si>
    <t>ACERO DE REFUERZO / ACERO DE REFUERZO</t>
  </si>
  <si>
    <t>ACERO DE REFUERZO (Incluye Suministro, Figurado y Fijación)</t>
  </si>
  <si>
    <t>KG</t>
  </si>
  <si>
    <t>EXCAVACION MECANICA EN MATERIAL COMUN (Incluye Cargue)</t>
  </si>
  <si>
    <t>SUMIDERO LATERAL SL-100, H=0.85m (Prefabricado. Incluye Suministro e Instalación. Incluye Sobretapa y Tapa)</t>
  </si>
  <si>
    <t>CILINDRO POZO INSPECCION PREFABRICADO D=1.2m, H=1m, e=0.10m (Incluye Suministro e Instalación. No inc. Aro de Ajuste)</t>
  </si>
  <si>
    <t>SIEMBRA DE GRAMA (incluye Suministro e Instalación. Incluye 10cm de Tierra Negra)</t>
  </si>
  <si>
    <t>LIMPIEZA DE POZOS (Incluye Cargue, Retiro y Disposición Final de Sobrantes)</t>
  </si>
  <si>
    <t>LIMPIEZA DE SUMIDEROS (Incluye Cargue, Retiro y Disposición Final de Sobrantes)</t>
  </si>
  <si>
    <t>CENEFA EN ADOQUIN DE ARCILLA a=6cm (Suministro e Instalación. No Incluye Material de Base)</t>
  </si>
  <si>
    <t>CONCRETO 1500 PSI PARA SOLADOS (Premezclado. Incluye Suministro y Colocación)</t>
  </si>
  <si>
    <t>GROUTING 1500 PSI (Incluye Suministro y Colocación)</t>
  </si>
  <si>
    <t>SUMIDERO TRANSVERSAL ST-1, H=1.9m (Fundido en Sitio, Concreto Hecho en Obra. Incl. Sum, Form, Ref. y Const. Incl. Reja)</t>
  </si>
  <si>
    <t>TUBERIA PF D=1/2" PARA ACOMETIDA DOMICILIARIA (Suministro e Instalación)</t>
  </si>
  <si>
    <t>PISO EN ADOQUIN DE CONCRETO A25 20x10x6cm (Suministro e Instalación. Incluye Base 3cm Arena Nivelación y Arena de Sello)</t>
  </si>
  <si>
    <t>LOSA DE CONCRETO MR45 (Suministro, Formaleteado, Colocación y Acabado. No Incluye Acero, Curado, Juntas)</t>
  </si>
  <si>
    <t>MANTENIMIENTO Y REHABILITACION DE VIAS / MALLA VIAL ARTERIAL</t>
  </si>
  <si>
    <t>LOSA DE CONCRETO MR50 (Suministro, Formaleteado, Colocación y Acabado. No Incluye Acero, Curado, Juntas)</t>
  </si>
  <si>
    <t>CAÑUELA TIPO A120 (Suministro e Instalación. Incluye 3cm Mortero 1:5)</t>
  </si>
  <si>
    <t>SARDINEL H=0.20m, e=0.15m CONCRETO 3000 PSI (Fundido en Sitio, Concreto Hecho en Obra. Inc. Sumin, Formalet. y Const.)</t>
  </si>
  <si>
    <t>PAVIMENTOS / PAVIMENTOS EN CONCRETO ASFALTICO</t>
  </si>
  <si>
    <t>FRESADO PAVIMENTO ASFÁLTICO Profundidad de Fresado 0 - 18 cm. (Incluye Cargue). Incluye agua, puntas. No incluye transporte de maquinaria, transporte del fresado ni disposición final.</t>
  </si>
  <si>
    <t>PILOTE D=40 CM (Incl. Excavación, Cargue y Retiro de Sobrantes, Movilización, montaje y desmontaje equipo, y concreto). Incluye , movilización hacia y desde la obra y entre perforaciones, montaje y desmontaje, registro de muestras correspondientes al perfil estratigráfico. También incluye el cargue, retiro y disposición final de escombros, suministro y colocación del concreto.</t>
  </si>
  <si>
    <t>PILOTE D=50 CM (Incl. Excavación, concreto,cargue y Retiro de Sobrantes, desmovilizacion montaje y desmontaje de equipo. Incluye , movilización hacia y desde la obra y entre perforaciones, montaje y desmontaje, registro de muestras correspondientes al perfil estratigráfico. También incluye el cargue, retiro y disposición final de escombros, suministro y colocación del concreto.</t>
  </si>
  <si>
    <t>PILOTE D=60 CM (Incl. Excavación, concreto, cargue y Retiro de Sobrantes, Movilización, montaje y desmontaje equipo. Incluye , movilización hacia y desde la obra y entre perforaciones, montaje y desmontaje, registro de muestras correspondientes al perfil estratigráfico. También incluye el cargue, retiro y disposición final de escombros, suministro y colocación del concreto.</t>
  </si>
  <si>
    <t>ANÁLISIS AUXILIARES / CUADRILLAS (INCLUYE FACTOR PRESTACIONAL)</t>
  </si>
  <si>
    <t>CUADRILLA (OFICIAL + 6 AYUDANTES). INCLUYE FACTOR DE PRESTACIONES.</t>
  </si>
  <si>
    <t>JR</t>
  </si>
  <si>
    <t>ENTIBADO TIPO ED1, DISCONTINUO EN MADERA (Incluye Suministro e Instalación)</t>
  </si>
  <si>
    <t>CIMENTACION DE POSTES H=8m, CR=510Kg (Incluye Izaje, Aplomado e Hincado. Incluye Rellenos). NORMA LA009.</t>
  </si>
  <si>
    <t>CAJA DE INSPECCIÓN DE 0.6x0.6m (H=0.6m. Incluye Suministro y Construcción. Incluye Marco y Tapa. No Inc. Base y Cañuela)</t>
  </si>
  <si>
    <t>3 DUCTOS D=4" PVC-TDP (Incluye Suministro e Instalación. No Incluye Rellenos)</t>
  </si>
  <si>
    <t>SARDINEL H=0.25m, e=0.15m CONCRETO 3000 PSI (Fundido en Sitio, Concreto Hecho en Obra. Inc. Sumin, Formalet. y Const.)</t>
  </si>
  <si>
    <t>TUBERIA PVC PARA DRENAJE D=2 1/2" CON FILTRO (Incluye Suministro e Instalación)</t>
  </si>
  <si>
    <t>8 DUCTOS D=4" PVC-EB (Incluye Suministro e Instalación. No Incluye Rellenos)</t>
  </si>
  <si>
    <t>12 DUCTOS D=4" PVC-EB (LIVIANO) (Incluye Suministro e instal</t>
  </si>
  <si>
    <t>16 DUCTOS D=4" PVC-EB (LIVIANO) (Incluye Suministro e Instalación. No Incluye Rellenos)</t>
  </si>
  <si>
    <t>24 DUCTOS D=4" PVC-EB (LIVIANO) (Incluye Suministro e Instalación. No Incluye Rellenos)</t>
  </si>
  <si>
    <t>NIVELACION Y COMPACTACIÓN DE SUBRASANTE</t>
  </si>
  <si>
    <t>CURADO DE LOSAS DE CONCRETO (Suministro y Aplicación)</t>
  </si>
  <si>
    <t>PAVIMENTOS / JUNTAS PARA PAVIMENTOS</t>
  </si>
  <si>
    <t>CORTE DE PAVIMENTO - INCLUYE EQUIPO: CORTADORA DE CONCRETO INCLUYE OPERARIO Y COMBUSTIBLE.  INCLUYE DISCO DIAMANTADO ASFALTO-CONCRETO 350 mm, AGUA Y MANO DE OBRA</t>
  </si>
  <si>
    <t>CONCRETO Y ACERO PARA ESTRUCTURAS / PINTURA PARA ESTRUCTURAS</t>
  </si>
  <si>
    <t>PINTURA EN ESMALTE URETANO GRIS (e=1mil. Inc. Sumin. y Aplic. No Inc. Imprimante, Barrera, Esmalte Epóxico o Similares)</t>
  </si>
  <si>
    <t>SELLADO DE JUNTAS EN PAVIMENTO DE CONCRETO HIDRAULICO (Incluye Limpieza, Suministro e Instalación de Fondo y Sellante)</t>
  </si>
  <si>
    <t>MEZCLA DENSA EN CALIENTE MDC-1 Asfalto 80-100 (Suministro, Extendido, Nivelación y Compactación)</t>
  </si>
  <si>
    <t>RELLENO PARA REDES EN BASE GRANULAR B-600 (Suministro, Extendido, Humedecimiento y Compactación)</t>
  </si>
  <si>
    <t>RELLENO PARA ANDENES EN SUBBASE GRANULAR B-400 (Suministro, Extendido, Humedecimiento y Compactación)</t>
  </si>
  <si>
    <t>MEZCLA DENSA EN CALIENTE MDC-2 AMP Tipo II (Suministro, Extendido, Nivelación y Compactación)</t>
  </si>
  <si>
    <t>IMPRIMACION CON EMULSION ASFALTICA CRL-0 (Suministro, Barrido Superficie y Riego)</t>
  </si>
  <si>
    <t>RIEGO DE LIGA CON EMULSION ASFALTICA CRR-1 (Suministro, Barrido Superficie y Riego)</t>
  </si>
  <si>
    <t>RIEGO DE LIGA CON EMULSION ASFALTICA CRR-2 (Suministro, Barrido Superficie y Riego)</t>
  </si>
  <si>
    <t>PINTURA ACRILICA BASE AGUA (e=15mils. Incluye Suministro y Aplicación con Equipo. Incluye Microesferas)</t>
  </si>
  <si>
    <t>DEMARCACION LINEA DISCONTINUA A=0.12m (e=15 mils, Acrílica Base Agua. Inc. Sumin. y Aplic. con Equipo. Inc Microesferas)</t>
  </si>
  <si>
    <t>CONCRETO CICLOPEO (60%-40%) (Concreto hecho en Obra. Incluye Suministro y Colocación)</t>
  </si>
  <si>
    <t>MORTERO 1:5 (Hecho en Obra)</t>
  </si>
  <si>
    <t>CONCRETO 2500 PSI PARA ANCLAJE TUBERIA (Hecho en Obra. Incluye Suministro, Formaleteo y Colocación)</t>
  </si>
  <si>
    <t>SUBDREN EN GRAVILLA 1/2", 0.4x0.8m (Inc. Sumin. y Compact. Inc. Geotextil NT CR=700N y Tubería PVC Corrug.-Filtro D=4")</t>
  </si>
  <si>
    <t>SUBDREN EN GRAVILLA 1/2", 0.5x1m  (Inc. Sumin. y Compact. Inc. Geotextil NT CR=700N y Tubería PVC Corrug.-Filtro D=6")</t>
  </si>
  <si>
    <t>PLACA CUBIERTA D=1.70m POZO INSPEC. (Prefabricada. Incluye Suministro e Instalación. Incluye Tapa)</t>
  </si>
  <si>
    <t>PLACA FONDO D=1.70m POZO INSPEC. (Prefabricada. Incl. Sumin, Inst.)</t>
  </si>
  <si>
    <t>CILINDRO POZO INSPECCION PREFABRICADO D=1.2m, H=0.5m, e=0.10m (Incluye Suministro e Instalación. No inc. Aro de Ajuste)</t>
  </si>
  <si>
    <t>CILINDRO POZO INSPECCION PREFABRICADO D=1.2m, H=0.25m, e=0.10m (Incluye Suministro e Instalación. No inc. Aro de Ajuste)</t>
  </si>
  <si>
    <t>SUMIDERO LATERAL SL-100, H=1.25m (Fundido en Sitio, Concreto Hecho en Obra. Incl. Sumin, Form, Ref. y Const. Incl. Tapa)</t>
  </si>
  <si>
    <t>SUMIDERO LATERAL SL-150A, H=1.7m (Fundido en Sitio, Concreto Premezclado. Incl. Sumin, Form, Ref. y Constr. Incl. Tapa)</t>
  </si>
  <si>
    <t>SUMIDERO LATERAL SL-150, H=1.25m (Fundido en Sitio, Concreto Hecho en Obra. Incl. Sumin, Form, Ref. y Const. Incl. Tapa)</t>
  </si>
  <si>
    <t>SUMIDERO LATERAL SL-200, H=1.25m (Fundido en Sitio, Concreto Premezclado. Incl. Sumin, Form, Ref. y Constr. Incl. Tapa)</t>
  </si>
  <si>
    <t>SUMIDERO LATERAL SL-200, H=1.25m (Fundido en Sitio, Concreto Hecho en Obra. Incl. Sumin, Form, Ref. y Const. Incl. Tapa)</t>
  </si>
  <si>
    <t>SUMIDERO LATERAL SL-250, H=1.25m (Fundido en Sitio, Concreto Hecho en Obra. Incl. Sumin, Form, Ref. y Const. Incl. Tapa)</t>
  </si>
  <si>
    <t>SUMIDERO LATERAL SL-250, H=1.25m (Fundido en Sitio, Concreto Premezclado. Incl. Sumin, Form, Ref. y Constr. Incl. Tapa)</t>
  </si>
  <si>
    <t>SUMIDERO LATERAL SL-100A, H=1.7m (Fundido en Sitio, Concreto Hecho en Obra. Incl. Sum, Form, Ref. y Const. Incl. Tapa)</t>
  </si>
  <si>
    <t>SUMIDERO LATERAL SL-100A, H=1.7m (Fundido en Sitio, Concreto Premezclado. Incl. Sumin, Form, Ref. y Constr. Incl. Tapa)</t>
  </si>
  <si>
    <t>SUMIDERO LATERAL SL-150A, H=1.7m (Fundido en Sitio, Concreto Hecho en Obra. Incl. Sum, Form, Ref. y Const. Incl. Tapa)</t>
  </si>
  <si>
    <t>SUMIDERO LATERAL SL-200A, H=1.7m (Fundido en Sitio, Concreto Hecho en Obra. Incl. Sum, Form, Ref. y Const. Incl. Tapa)</t>
  </si>
  <si>
    <t>SUMIDERO LATERAL SL-200A, H=1.7m (Fundido en Sitio, Concreto Premezclado. Incl. Sumin, Form, Ref. y Constr. Incl. Tapa)</t>
  </si>
  <si>
    <t>SUMIDERO LATERAL SL-250A, H=1.7m (Fundido en Sitio, Concreto Hecho en Obra. Incl. Sum, Form, Ref. y Const. Incl. Tapa)</t>
  </si>
  <si>
    <t>SUMIDERO LATERAL SL-250A, H=1.7m (Fundido en Sitio, Concreto Premezclado. Incl. Sumin, Form, Ref. y Constr. Incl. Tapa)</t>
  </si>
  <si>
    <t>SUMIDERO LATERAL SL-150, H=1.25m (Fundido en Sitio, Concreto Premezclado. Incl. Sumin, Form, Ref. y Constr. Incl. Tapa)</t>
  </si>
  <si>
    <t>SUMIDERO LATERAL SL-150, H=0.85m (Prefabricado. Incluye Suministro e Instalación. Incluye Sobretapa y Tapa)</t>
  </si>
  <si>
    <t>SUMIDERO LATERAL SL-200, H=0.85m (Prefabricado. Incluye Suministro e Instalación. Incluye Sobretapa y Tapa)</t>
  </si>
  <si>
    <t>SUMIDERO LATERAL SL-250, H=0.85m (Prefabricado. Incluye Suministro e Instalación. Incluye Sobretapa y Tapa)</t>
  </si>
  <si>
    <t>SUMIDERO TRANSVERSAL ST-1, H=1.9m (Fundido en Sitio, Concreto Premezclado. Incl. Sumin, Form, Ref. y Const. Incl. Reja)</t>
  </si>
  <si>
    <t>TUBERIA PVC PARA DRENAJE D=2 1/2" SIN FILTRO (Incluye Suministro e Instalación)</t>
  </si>
  <si>
    <t>TUBERIA PVC PARA DRENAJE D=4" CON FILTRO (Incluye Suministro e Instalación)</t>
  </si>
  <si>
    <t>TUBERIA PVC PARA DRENAJE D=6" SIN FILTRO (Incluye Suministro e Instalación)</t>
  </si>
  <si>
    <t>TUBERIA PVC PARA DRENAJE D=4" SIN FILTRO (Incluye Suministro e Instalación)</t>
  </si>
  <si>
    <t>TUBERIA PVC PARA DRENAJE D=6" CON FILTRO (Incluye Suministro e Instalación)</t>
  </si>
  <si>
    <t>SUMIDERO TRANSVERSAL ST-2, H=1.77m (Fundido en Sitio, Concreto Hecho en Obra. Incl. Sum, Form, Ref. y Const. Incl. Reja)</t>
  </si>
  <si>
    <t>SUMIDERO TRANSVERSAL ST-2, H=1.77m (Fundido en Sitio, Concreto Premezclado. Incl. Sumin, Form, Ref. y Const. Incl. Reja)</t>
  </si>
  <si>
    <t>SUMIDERO ESPECIAL TIPO 1, H=1.65m (Fundido en Sitio, Concreto Hecho en Obra. Incl. Sum, Form, Ref. y Const. Incl. Reja)</t>
  </si>
  <si>
    <t>SUMIDERO ESPECIAL TIPO 1, H=1.65m (Fundido en Sitio, Concreto Premezclado. Incl. Sum, Form, Ref. y Const. Incl. Reja)</t>
  </si>
  <si>
    <t>CONCRETO 4000 PSI IMPERMEABILIZADO (Hecho en Obra)</t>
  </si>
  <si>
    <t>TUBERIA PVC  U.M. EXT/INT LISO NORMA NTC 5070 D=24" (Incluye Suministro e Instalación)</t>
  </si>
  <si>
    <t>TUBERIA PVC  U.M. EXT/INT LISO NORMA NTC 5070 D=27" (Incluye Suministro e Instalación)</t>
  </si>
  <si>
    <t>TUBERIA PVC  U.M. EXT/INT LISO NORMA NTC 5070 D=30" (Incluye Suministro e Instalación)</t>
  </si>
  <si>
    <t>TUBERIA PVC  U.M. EXT/INT LISO NORMA NTC 5070 D=33" (Incluye Suministro e Instalación)</t>
  </si>
  <si>
    <t>TUBERIA PVC  U.M. EXT/INT LISO NORMA NTC 5070 D=36" (Incluye Suministro e Instalación)</t>
  </si>
  <si>
    <t>TUBERIA PVC  U.M. EXT/INT LISO NORMA NTC 5070 D=39" (Incluye Suministro e Instalación)</t>
  </si>
  <si>
    <t>TUBERIA PVC  U.M. EXT/INT LISO NORMA NTC 5070 D=42" (Incluye Suministro e Instalación)</t>
  </si>
  <si>
    <t>TUBERIA CONCRETO D=6" CL. II SIN REFUERZO (Incluye Suministro e Instalación)</t>
  </si>
  <si>
    <t>TUBERIA CONCRETO D=8" CL. II SIN REFUERZO (Incluye Suministro e Instalación)</t>
  </si>
  <si>
    <t>TUBERIA CONCRETO D=12" CL. II SIN REFUERZO (Incluye Suministro e Instalación)</t>
  </si>
  <si>
    <t>TUBERIA CONCRETO D=14" CL. II SIN REFUERZO (Incluye Suministro e Instalación)</t>
  </si>
  <si>
    <t>TUBERIA CONCRETO D=16" CL. II SIN REFUERZO (Incluye Suministro e Instalación)</t>
  </si>
  <si>
    <t>TUBERIA CONCRETO D=18" CL. II SIN REFUERZO (Incluye Suministro e Instalación)</t>
  </si>
  <si>
    <t>TUBERIA CONCRETO D=20" CL. II SIN REFUERZO (Incluye Suministro e Instalación)</t>
  </si>
  <si>
    <t>TUBERIA CONCRETO D=24" CL. II SIN REFUERZO (Incluye Suministro e Instalación)</t>
  </si>
  <si>
    <t>TUBERIA CONCRETO D=24" CL. I REFORZADO (Incluye Suministro e Instalación)</t>
  </si>
  <si>
    <t>TUBERIA CONCRETO D=27" CL. I REFORZADO (Incluye Suministro e Instalación)</t>
  </si>
  <si>
    <t>TUBERIA CONCRETO D=32" CL. I REFORZADO (Incluye Suministro e Instalación)</t>
  </si>
  <si>
    <t>TUBERIA CONCRETO D=36" CL. I REFORZADO (Incluye Suministro e Instalación)</t>
  </si>
  <si>
    <t>TUBERIA CONCRETO D=40" CL. I REFORZADO (Incluye Suministro e Instalación)</t>
  </si>
  <si>
    <t>TUBERIA CONCRETO D=44" CL. I REFORZADO (Incluye Suministro e Instalación)</t>
  </si>
  <si>
    <t>TUBERIA CONCRETO D=48" CL. I REFORZADO (Incluye Suministro e Instalación)</t>
  </si>
  <si>
    <t>TUBERIA CONCRETO D=52" CL. I REFORZADO (Incluye Suministro e Instalación)</t>
  </si>
  <si>
    <t>TUBERIA CONCRETO D=56" CL. I REFORZADO (Incluye Suministro e Instalación)</t>
  </si>
  <si>
    <t>TUBERIA CONCRETO D=60" CL. I REFORZADO (Incluye Suministro e Instalación)</t>
  </si>
  <si>
    <t>TUBERIA CONCRETO D=64" CL. I REFORZADO (Incluye Suministro e Instalación)</t>
  </si>
  <si>
    <t>TUBERIA CONCRETO D=68" CL. I REFORZADO (Incluye Suministro e Instalación)</t>
  </si>
  <si>
    <t>TUBERIA CONCRETO D=72" CL. I REFORZADO (Incluye Suministro e Instalación)</t>
  </si>
  <si>
    <t>TUBERIA CONCRETO D=80" CL. I REFORZADO (Incluye Suministro e Instalación)</t>
  </si>
  <si>
    <t>TUBERIA CONCRETO D=86" CL. I REFORZADO (Incluye Suministro e Instalación)</t>
  </si>
  <si>
    <t>TUBERIA CONCRETO D=92" CL. I REFORZADO (Incluye Suministro e Instalación)</t>
  </si>
  <si>
    <t>TUBERIA CONCRETO D=24" CL. II REFORZADO (Incluye Suministro e Instalación)</t>
  </si>
  <si>
    <t>TUBERIA CONCRETO D=27" CL. II REFORZADO (Incluye Suministro e Instalación)</t>
  </si>
  <si>
    <t>TUBERIA CONCRETO D=30" CL. II REFORZADO (Incluye Suministro e Instalación)</t>
  </si>
  <si>
    <t>TUBERIA CONCRETO D=36" CL. II REFORZADO (Incluye Suministro e Instalación)</t>
  </si>
  <si>
    <t>TUBERIA CONCRETO D=40" CL. II REFORZADO (Incluye Suministro e Instalación)</t>
  </si>
  <si>
    <t>TUBERIA CONCRETO D=44" CL. II REFORZADO (Incluye Suministro e Instalación)</t>
  </si>
  <si>
    <t>TUBERIA CONCRETO D=48" CL. II REFORZADO (Incluye Suministro e Instalación)</t>
  </si>
  <si>
    <t>TUBERIA CONCRETO D=52" CL. II REFORZADO (Incluye Suministro e Instalación)</t>
  </si>
  <si>
    <t>TUBERIA CONCRETO D=56" CL. II REFORZADO (Incluye Suministro e Instalación)</t>
  </si>
  <si>
    <t>TUBERIA CONCRETO D=60" CL. III REFORZADO (Incluye Suministro e Instalación)</t>
  </si>
  <si>
    <t>TUBERIA CONCRETO D=64" CL. II REFORZADO (Incluye Suministro e Instalación)</t>
  </si>
  <si>
    <t>TUBERIA CONCRETO D=68" CL. III REFORZADO (Incluye Suministro e Instalación)</t>
  </si>
  <si>
    <t>TUBERIA CONCRETO D=72" CL. II REFORZADO (Incluye Suministro e Instalación)</t>
  </si>
  <si>
    <t>TUBERIA CONCRETO D=80" CL. II REFORZADO (Incluye Suministro e Instalación)</t>
  </si>
  <si>
    <t>TUBERIA CONCRETO D=86" CL. II REFORZADO (Incluye Suministro e Instalación)</t>
  </si>
  <si>
    <t>TUBERIA CONCRETO D=24" CL. III REFORZADO (Incluye Suministro e Instalación)</t>
  </si>
  <si>
    <t>TUBERIA CONCRETO D=27" CL. III REFORZADO (Incluye Suministro e Instalación)</t>
  </si>
  <si>
    <t>TUBERIA CONCRETO D=30" CL. III REFORZADO (Incluye Suministro e Instalación)</t>
  </si>
  <si>
    <t>TUBERIA CONCRETO D=36" CL. III REFORZADO (Incluye Suministro e Instalación)</t>
  </si>
  <si>
    <t>TUBERIA CONCRETO D=40" CL. III REFORZADO (Incluye Suministro e Instalación)</t>
  </si>
  <si>
    <t>TUBERIA CONCRETO D=44" CL. III REFORZADO (Incluye Suministro e Instalación)</t>
  </si>
  <si>
    <t>TUBERIA CONCRETO D=48" CL. III REFORZADO (Incluye Suministro e Instalación)</t>
  </si>
  <si>
    <t>TUBERIA CONCRETO D=52" CL. III REFORZADO (Incluye Suministro e Instalación)</t>
  </si>
  <si>
    <t>TUBERIA CONCRETO D=56" CL. III REFORZADO (Incluye Suministro e Instalación)</t>
  </si>
  <si>
    <t>TUBERIA CONCRETO D=60" CL. II REFORZADO (Incluye Suministro e Instalación)</t>
  </si>
  <si>
    <t>TUBERIA CONCRETO D=64" CL. III REFORZADO (Incluye Suministro e Instalación)</t>
  </si>
  <si>
    <t>TUBERIA CONCRETO D=72" CL. III REFORZADO (Incluye Suministro e Instalación)</t>
  </si>
  <si>
    <t>TUBERIA CONCRETO D=68" CL. II REFORZADO (Incluye Suministro e Instalación)</t>
  </si>
  <si>
    <t>TUBERIA CONCRETO D=80" CL. III REFORZADO (Incluye Suministro e Instalación)</t>
  </si>
  <si>
    <t>TUBERIA CONCRETO D=86" CL. III REFORZADO (Incluye Suministro e Instalación)</t>
  </si>
  <si>
    <t>TUBERIA CONCRETO D=92" CL. II REFORZADO (Incluye Suministro e Instalación)</t>
  </si>
  <si>
    <t>TUBERIA CONCRETO D=92" CL. III REFORZADO (Incluye Suministro e Instalación)</t>
  </si>
  <si>
    <t>TUBERIA CONCRETO D=24" CL. IV REFORZADO (Incluye Suministro e Instalación)</t>
  </si>
  <si>
    <t>TUBERIA CONCRETO D=27" CL. IV REFORZADO (Incluye Suministro e Instalación)</t>
  </si>
  <si>
    <t>TUBERIA CONCRETO D=30" CL. IV REFORZADO (Incluye Suministro e Instalación)</t>
  </si>
  <si>
    <t>TUBERIA CONCRETO D=36" CL. IV REFORZADO (Incluye Suministro e Instalación)</t>
  </si>
  <si>
    <t>TUBERIA CONCRETO D=40" CL. IV REFORZADO (Incluye Suministro e Instalación)</t>
  </si>
  <si>
    <t>TUBERIA CONCRETO D=44" CL. IV REFORZADO (Incluye Suministro e Instalación)</t>
  </si>
  <si>
    <t>TUBERIA CONCRETO D=48" CL. IV REFORZADO (Incluye Suministro e Instalación)</t>
  </si>
  <si>
    <t>TUBERIA CONCRETO D=52" CL. IV REFORZADO (Incluye Suministro e Instalación)</t>
  </si>
  <si>
    <t>TUBERIA CONCRETO D=56" CL. IV REFORZADO (Incluye Suministro e Instalación)</t>
  </si>
  <si>
    <t>TUBERIA CONCRETO D=60" CL. IV REFORZADO (Incluye Suministro e Instalación)</t>
  </si>
  <si>
    <t>TUBERIA CONCRETO D=64" CL. IV REFORZADO (Incluye Suministro e Instalación)</t>
  </si>
  <si>
    <t>TUBERIA CONCRETO D=68" CL. IV REFORZADO (Incluye Suministro e Instalación)</t>
  </si>
  <si>
    <t>TUBERIA CONCRETO D=72" CL. IV REFORZADO (Incluye Suministro e Instalación)</t>
  </si>
  <si>
    <t>TUBERIA CONCRETO D=80" CL. IV REFORZADO (Incluye Suministro e Instalación)</t>
  </si>
  <si>
    <t>TUBERIA CONCRETO D=86" CL. IV REFORZADO (Incluye Suministro e Instalación)</t>
  </si>
  <si>
    <t>TUBERIA CONCRETO D=92" CL. IV REFORZADO (Incluye Suministro e Instalación)</t>
  </si>
  <si>
    <t>GEOSINTETICOS / GEOTEXTILES</t>
  </si>
  <si>
    <t>GEOTEXTIL NT 3000 PARA SUBDRENES/FILTROS (Incluye Suministro e Instalación)</t>
  </si>
  <si>
    <t>GEOTEXTIL NT 4000 PARA SUBDRENES/FILTROS (Incluye Suministro e Instalación)</t>
  </si>
  <si>
    <t>GEOTEXTIL NT 5000 PARA SUBDRENES/FILTROS (Incluye Suministro e Instalación)</t>
  </si>
  <si>
    <t>GEOTEXTIL NT 6000 PARA SUBDRENES/FILTROS (Incluye Suministro e Instalación)</t>
  </si>
  <si>
    <t>GEOTEXTIL NT 7000 PARA SEPARACION SUBRASANTE/CAPAS GRANULARES (Incluye Suministro e Instalación)</t>
  </si>
  <si>
    <t>GEOTEXTIL NT 3000 PARA SEPARACION SUBRASANTE/CAPAS GRANULARES (Incluye Suministro e Instalación)</t>
  </si>
  <si>
    <t>GEOTEXTIL NT 4000 PARA SEPARACION SUBRASANTE/CAPAS GRANULARES (Incluye Suministro e Instalación)</t>
  </si>
  <si>
    <t>GEOTEXTIL NT 5000 PARA SEPARACION SUBRASANTE/CAPAS GRANULARES (Incluye Suministro e Instalación)</t>
  </si>
  <si>
    <t>GEOTEXTIL NT 6000 PARA SEPARACION SUBRASANTE/CAPAS GRANULARES (Incluye Suministro e Instalación)</t>
  </si>
  <si>
    <t>GEOTEXTIL NT 7000 PARA SUBDRENES/FILTROS (Incluye Suministro e Instalación)</t>
  </si>
  <si>
    <t>GEOTEXTIL REPAV 400 PARA PAVIMENTACION Y REPAVIMENTACION (Incluye Suministro e Instalación)</t>
  </si>
  <si>
    <t>GEOTEXTIL REPAV 450 PARA PAVIMENTACION Y REPAVIMENTACION (Incluye Suministro e Instalación)</t>
  </si>
  <si>
    <t>GEOTEXTIL NT 4000 PARA ESTABILIZACION SUBRASANTE/CAPAS GRANULARES (Inc. Suministro e Instalación)</t>
  </si>
  <si>
    <t>GEOTEXTIL NT 5000 PARA ESTABILIZACION SUBRASANTE/CAPAS GRANULARES (Inc. Suministro e Instalación)</t>
  </si>
  <si>
    <t>GEOTEXTIL NT 6000 PARA ESTABILIZACION SUBRASANTE/CAPAS GRANULARES (Inc. Suministro e Instalación)</t>
  </si>
  <si>
    <t>GEOTEXTIL NT 7000 PARA ESTABILIZACION SUBRASANTE/CAPAS GRANULARES (Inc. Suministro e Instalación)</t>
  </si>
  <si>
    <t>GEOTEXTIL T, RESIST. ULTIMA (TIRA ANCHA)=30 kN/m PARA SUBDRENES/FILTROS (Incluye Suministro e Instalación)</t>
  </si>
  <si>
    <t>GEOTEXTIL T, RESIST. ULTIMA (TIRA ANCHA)=40 kN/m PARA SUBDRENES/FILTROS (Incluye Suministro e Instalación)</t>
  </si>
  <si>
    <t>GEOTEXTIL T, RESIST. ULTIMA (TIRA ANCHA)=60 kN/m PARA SUBDRENES/FILTROS (Incluye Suministro e Instalación)</t>
  </si>
  <si>
    <t>GEOTEXTIL T, RESIST. ULTIMA (TIRA ANCHA)=90 kN/m PARA SUBDRENES/FILTROS (Incluye Suministro e Instalación)</t>
  </si>
  <si>
    <t>GEOTEXTIL T, RESIST. ULTIMA (TIRA ANCHA)=30 kN/m PARA SEPARACION SUBRASANTE/CAPAS GRANULARES (Inc. Sumin. e Instalación)</t>
  </si>
  <si>
    <t>GEOTEXTIL T, RESIST. ULTIMA (TIRA ANCHA)=40 kN/m PARA SEPARACION SUBRASANTE/CAPAS GRANULARES (Inc. Sumin. e Instalación)</t>
  </si>
  <si>
    <t>GEOTEXTIL T, RESIST. ULTIMA (TIRA ANCHA)=60 kN/m PARA SEPARACION SUBRASANTE/CAPAS GRANULARES (Inc. Sumin. e Instalación)</t>
  </si>
  <si>
    <t>GEOTEXTIL T, RESIST. ULTIMA (TIRA ANCHA)=90 kN/m PARA SEPARACION SUBRASANTE/CAPAS GRANULARES (Inc. Sumin. e Instalación)</t>
  </si>
  <si>
    <t>GEOTEXTIL T, RESIST. ULTIMA (TIRA ANCHA)=40 kN/m PARA ESTABILIZACION SUBRASANTE/CAPAS GRANULARES (Inc. Sumin. e Inst.)</t>
  </si>
  <si>
    <t>GEOTEXTIL T, RESIST. ULTIMA (TIRA ANCHA)=60 kN/m PARA ESTABILIZACION SUBRASANTE/CAPAS GRANULARES (Inc. Sumin. e Inst.)</t>
  </si>
  <si>
    <t>GEOTEXTIL T, RESIST. ULTIMA (TIRA ANCHA)=90 kN/m PARA ESTABILIZACION SUBRASANTE/CAPAS GRANULARES (Inc. Sumin. e Inst.)</t>
  </si>
  <si>
    <t>SARDINEL H=0.20m, e=0.15m CONCRETO 3000 PSI (Fundido en Sitio, Concreto Premezclado. Inc. Sumin, Formalet. y Const.)</t>
  </si>
  <si>
    <t>SARDINEL H=0.25m, e=0.15m CONCRETO 3000 PSI (Fundido en Sitio, Concreto Premezclado. Inc. Sumin, Formalet. y Const.)</t>
  </si>
  <si>
    <t>SARDINEL H=0.40m, e=0.15m CONCRETO 3000 PSI (Fundido en Sitio, Concreto Premezclado. Inc. Sumin, Formalet. y Const.)</t>
  </si>
  <si>
    <t>SARDINEL H=0.30m, e=0.15m CONCRETO 3000 PSI (Fundido en Sitio, Concreto Hecho en Obra. Inc. Sumin, Formalet. y Const.)</t>
  </si>
  <si>
    <t>SARDINEL H=0.30m, e=0.15m CONCRETO 3000 PSI (Fundido en Sitio, Concreto Premezclado. Inc. Sumin, Formalet. y Const.)</t>
  </si>
  <si>
    <t>BORDE SEPARADOR VERDE TIPO A170 (Suministro e Instalación. Incluye 3cm Mortero 2000 PSI)</t>
  </si>
  <si>
    <t>SEPARADOR 'NEW JERSEY' MONODIRECCIONAL 1.5m x 0.6m x 1.1m (Prefabricado. Incluye Sum. e Inst. No Inc. material de base)</t>
  </si>
  <si>
    <t>BORDE SEPARADOR VERDE TIPO A170 (Suministro e Instalación. No Incluye material de base)</t>
  </si>
  <si>
    <t>BORDILLO PREFABRICADO A80 (Suministro e Instalación. Incluye 3cm Mortero de Nivelación 1:5)</t>
  </si>
  <si>
    <t>BORDILLO PREFABRICADO A80 (Suministro e Instalación. No Incluye material de base)</t>
  </si>
  <si>
    <t>CAÑUELA TIPO A120 (Suministro e Instalación. Incluye 3cm Mortero 2000 PSI)</t>
  </si>
  <si>
    <t>CAÑUELA TIPO A120 (Suministro e Instalación. No Incluye material de base)</t>
  </si>
  <si>
    <t>ANDEN CONCRETO 3000 PSI (210 Kg/cm2) HECHO EN OBRA e=0.10m (Incluye Mezcla, Formaleteo, Fundida y Curado)</t>
  </si>
  <si>
    <t>SARDINEL ESPECIAL A100 PARA RAMPA TIPO A (Suministro e Instalación. Incluye 3cm Mortero 2000 PSI)</t>
  </si>
  <si>
    <t>SARDINEL ESPECIAL A100 PARA RAMPA TIPO A (Suministro e Instalación. No Incluye material de base)</t>
  </si>
  <si>
    <t>SARDINEL TIPO A10 (Suministro e Instalación. Incluye 3cm Mortero 2000 PSI)</t>
  </si>
  <si>
    <t>SARDINEL TIPO A10 (Suministro e Instalación. No Incluye material de base)</t>
  </si>
  <si>
    <t>PAVIMENTOS / PAVIMENTOS ARTICULADOS</t>
  </si>
  <si>
    <t>ADOQUIN DE ARCILLA TR. PESADO 20x10x8cm (Suministro e Instalación. Incluye Base 4cm Arena Nivelación y Arena de Sello)</t>
  </si>
  <si>
    <t>PISO EN ADOQUIN DE ARCILLA 20x10x6cm (Suministro e Instalación. Incluye Base 3cm Arena Nivelacion y Arena de Sello)</t>
  </si>
  <si>
    <t>PISO EN LOSETA PREFABRICADA A30 (Suministro e Instalación. Incluye Base 4cm Mortero 1:5 y Arena de Sello)</t>
  </si>
  <si>
    <t>PISO EN LOSETA PREFABRICADA A30 (Suministro e Instalación. Incluye Base 4cm Mortero 2000 PSI y Arena de Sello)</t>
  </si>
  <si>
    <t>PISO EN LOSETA PREFABRICADA A50 (Suministro e Instalación. Incluye Base 4cm Mortero 2000 PSI y Arena de Sello)</t>
  </si>
  <si>
    <t>PISO EN LOSETA PREFABRICADA A50 (Suministro e Instalación. Incluye Base 4cm Arena Nivelacion y Arena de Sello)</t>
  </si>
  <si>
    <t>PISO EN LOSETA PREFABRICADA A50 (Suministro e Instalación. Incluye Base 4cm Mortero 1:5 y Arena de Sello)</t>
  </si>
  <si>
    <t>PISO EN LOSETA PREFABRICADA A60 (Suministro e Instalación. Incluye Base 4cm Arena Nivelacion y Arena de Sello)</t>
  </si>
  <si>
    <t>PISO EN LOSETA PREFABRICADA A60 (Suministro e Instalación. Incluye Base 4cm Mortero 1:5 y Arena de Sello)</t>
  </si>
  <si>
    <t>PISO EN LOSETA PREFABRICADA A60 (Suministro e Instalación. Incluye Base 4cm Mortero 2000 PSI y Arena de Sello)</t>
  </si>
  <si>
    <t>BOLARDO EN CONCRETO TIPO M60 (Suministro e Instalación. Incluye base en Concreto 1500 PSI, Hecho en Obra)</t>
  </si>
  <si>
    <t>BOLARDO EN CONCRETO TIPO M61 (Suministro e Instalación. Incluye base en Concreto 1500 PSI, Hecho en Obra)</t>
  </si>
  <si>
    <t>BOLARDO EN HIERRO TIPO M62 (Suministro e Instalación. Incluye base en Concreto 1500 PSI, Hecho en Obra)</t>
  </si>
  <si>
    <t>BOLARDO EN HIERRO TIPO M63 (Suministro e Instalación. Incluye base en Concreto 1500 PSI premezclado)</t>
  </si>
  <si>
    <t>PIEZA REMATE A105 PARA RAMPA TIPO A (Suministro e Instalación. Incluye 3cm Mortero 2000 PSI)</t>
  </si>
  <si>
    <t>PIEZA REMATE A105 PARA RAMPA TIPO A (Suministro e Instalación. No Incluye material de base)</t>
  </si>
  <si>
    <t>PIEZA REMATE A105 PARA RAMPA TIPO A (Suministro e Instalación. Incluye 3cm Mortero 1:5)</t>
  </si>
  <si>
    <t>SARDINEL BAJO A85 PARA RAMPAS (Suministro e Instalación. Incluye 3cm Mortero 2000 PSI)</t>
  </si>
  <si>
    <t>SARDINEL BAJO A85 PARA RAMPAS (Suministro e Instalación. Incluye 3cm Mortero 1:5)</t>
  </si>
  <si>
    <t>SARDINEL BAJO A85 PARA RAMPAS (Suministro e Instalación. No Incluye material de base)</t>
  </si>
  <si>
    <t>RAMPA TIPO A (B10) (Base en Mortero 2000 PSI, Desarrollo: 1 m.</t>
  </si>
  <si>
    <t>TALA DE ARBOLES CLASE V (H&gt;30m. Incluye Desenraíce, Cargue, Transporte y Disposición Final)</t>
  </si>
  <si>
    <t>TALA DE ARBOLES CLASE II (5m &lt; H &lt; 10m. Incluye Desenraíce, Retiro y Disposición Final)</t>
  </si>
  <si>
    <t>3  DUCTOS D=4"  Y 3 DUCTOS D=3" PVC-TDP (Incluye Suministro e Instalación. No Incluye Rellenos) NORMA CS214</t>
  </si>
  <si>
    <t>6  DUCTOS D=4" PVC-TDP (Incluye Suministro e Instalación. No Incluye Rellenos) NORMA CS210.</t>
  </si>
  <si>
    <t>CAJA DE INSPECCIÓN PARA ALUMBRADO PÚBLICO NORMA CODENSA CS 274  (Anden. Incluye Base, Muros, Pañete, Marco y Tapa). Medidas Externas: 0.90 x 0.90m. Medidas Internas: 0.60 x 0.60m. Altura: 0.93m.</t>
  </si>
  <si>
    <t>CAJA DE INSPECCIÓN SENCILLA PARA CANALIZACIÓN NORMA CODENSA CS 275  (ZVerde. Incluye Base, Muros, Pañete, Marco y Tapa). Medidas Externas: 1.49 x 0.99m. Medidas Internas: 1.19 x 0.69m. Altura: 1.37m.</t>
  </si>
  <si>
    <t>CAJA DE INSPECCIÓN SENCILLA PARA CANALIZACIÓN NORMA CODENSA CS 275  (Anden. Incluye Base, Muros, Pañete, Marco y Tapa). Medidas Externas: 1.49 x 0.99m. Medidas Internas: 1.19 x 0.69m. Altura: 1.37m.</t>
  </si>
  <si>
    <t>CAJA DE INSPECCIÓN DOBLE PARA CANALIZACIÓN NORMA CODENSA CS 276  (ZVerde. Incluye Base, Muros, Pañete, Marco y Tapas). Medidas Externas: 1.79 x 1.49m. Medidas Internas: 1.49 x 1.19m. Altura: 1.22m.</t>
  </si>
  <si>
    <t>CAJA DE INSPECCIÓN DOBLE PARA CANALIZACIÓN NORMA CODENSA CS 276  (Anden. Incluye Base, Muros, Pañete, Marco y Tapas). Medidas Externas: 1.79 x 1.49m. Medidas Internas: 1.49 x 1.19m. Altura: 1.22m.</t>
  </si>
  <si>
    <t>CAJA DE INSPECCIÓN TRIPLE PARA CANALIZACIÓN NORMA CODENSA CS 277  (Incluye Base, Muros, Pañete, Marcos y Tapas). Medidas Externas: 2.59 x 1.69m. Medidas Internas: 2.29 x 1.19m. Altura: 1.37m.</t>
  </si>
  <si>
    <t>MORTERO 1:4 IMPERMEABILIZADO (Hecho en Obra)</t>
  </si>
  <si>
    <t>CIMENTACION DE POSTES H=10m, CR=1050Kg (Incluye Izaje, Aplomado e Hincado. Incluye Rellenos) NORMA LA009.</t>
  </si>
  <si>
    <t>CIMENTACION DE POSTES H=12m, CR=510Kg (Incluye Izaje, Aplomado e Hincado. Incluye Rellenos) NORMA LA009.</t>
  </si>
  <si>
    <t>CIMENTACION DE POSTES H=12m, CR=750Kg (Incluye Izaje, Aplomado e Hincado. Incluye Rellenos) NORMA LA009.</t>
  </si>
  <si>
    <t>CIMENTACION DE POSTES H=12m, CR=1050Kg (Incluye Izaje, Aplomado e Hincado. Incluye Rellenos) NORMA LA009.</t>
  </si>
  <si>
    <t>CIMENTACION DE POSTES H=12m, CR=1350Kg (Incluye Izaje, Aplomado e Hincado. Incluye Rellenos) NORMA LA009.</t>
  </si>
  <si>
    <t>CIMENTACION DE POSTES H=14m, CR=750Kg (Incluye Izaje, Aplomado e Hincado. Incluye Rellenos) NORMA LA009.</t>
  </si>
  <si>
    <t>CIMENTACION DE POSTES H=14m, CR=1050Kg (Incluye Izaje, Aplomado e Hincado. Incluye Rellenos) NORMA LA009.</t>
  </si>
  <si>
    <t>CIMENTACION DE POSTES H=14m, CR=1350Kg (Incluye Izaje, Aplomado e Hincado. Incluye Rellenos) NORMA LA009.</t>
  </si>
  <si>
    <t>CIMENTACION DE POSTES H=10m, CR=750Kg (Incluye Izaje, Aplomado e Hincado. Incluye Rellenos) NORMA LA009.</t>
  </si>
  <si>
    <t>CIMENTACION DE POSTES H=10m, CR=510Kg (Incluye Izaje, Aplomado e Hincado. Incluye Rellenos) NORMA LA009.</t>
  </si>
  <si>
    <t>CIMENTACION DE POSTES H=8m, CR=750Kg (Incluye Izaje, Aplomado e Hincado. Incluye Rellenos) NORMA LA009.</t>
  </si>
  <si>
    <t>CIMENTACION DE POSTES H=8m, CR=1050Kg (Incluye Izaje, Aplomado e Hincado. Incluye Rellenos) NORMA LA009.</t>
  </si>
  <si>
    <t>BASE EN CONCRETO 3000 PSI PARA POSTE METALICO H=12m (Incluye Suministro y Construcción. Incluye Refuerzo) NORMA AP802.</t>
  </si>
  <si>
    <t>BASE EN CONCRETO 3000 PSI PARA POSTE METALICO H=8, 9 y 10m (Inc. Suministro y Construcción. Inc. Refuerzo)  NORMA AP802.</t>
  </si>
  <si>
    <t>BASE EN CONCRETO 3000 PSI PARA POSTE METALICO H=14m (Incluye Suministro y Construcción. Incluye Refuerzo) NORMA AP802.</t>
  </si>
  <si>
    <t>4 DUCTOS D=4" PVC-TDP (Incluye Suministro e Instalación. No Incluye Rellenos)</t>
  </si>
  <si>
    <t>8 DUCTOS D=4" PVC-TDP (Incluye Suministro e Instalación)</t>
  </si>
  <si>
    <t>GROUTING 2000 PSI (Incluye Suministro y Colocación)</t>
  </si>
  <si>
    <t>GROUTING 2500 PSI (Incluye Suministro y Colocación)</t>
  </si>
  <si>
    <t>UNION PVC D=1/2" TIPO U.S. (Suministro e Instalación)</t>
  </si>
  <si>
    <t>ADOQUIN DE CONCRETO COLOR 20x10x8cm (Suministro e Instalación. Incluye Base 4cm Arena Nivelación y Arena de Sello)</t>
  </si>
  <si>
    <t>UNION DE REPARACION HD EL D=3" (Suministro e Instalación)</t>
  </si>
  <si>
    <t>BASE GRANULAR BG-1 INVIAS (Suministro, Extendido, Nivelación, Humedecimiento y Compactación con vibrocompactador)</t>
  </si>
  <si>
    <t>SUBBASE GRANULAR SBG-1 INVIAS (Suministro, Extendido, Nivelación, Humedecimiento y Compactación con vibrocompactador)</t>
  </si>
  <si>
    <t>TUBERIA PVC SANITARIA D=4" TIPO U.S. (Incluye Suministro e Instalación)</t>
  </si>
  <si>
    <t>TUBERIA PVC SANITARIA D=6" TIPO U.S. (Incluye Suministro e Instalación)</t>
  </si>
  <si>
    <t>TUBERIA PVC PARA DRENAJE D=8" CON FILTRO (Incluye Suministro e Instalación)</t>
  </si>
  <si>
    <t>TUBERIA PVC PARA DRENAJE D=8" SIN FILTRO (Incluye Suministro e Instalación)</t>
  </si>
  <si>
    <t>DESCAPOTE A MAQUINA EN MATERIAL COMUN (e=0.1m. Incluye Cargue)</t>
  </si>
  <si>
    <t>EXCAVACION MECANICA EN ROCA (Incluye Cargue)</t>
  </si>
  <si>
    <t>BASE GRANULAR CLASE C (BG_C) (Suministro, Extendido, Nivelación, Humedecimiento y Compactación con vibrocompactador)</t>
  </si>
  <si>
    <t>BASE GRANULAR CLASE B (BG_B) (Suministro, Extendido, Nivelación, Humedecimiento y Compactación con vibrocompactador)</t>
  </si>
  <si>
    <t>BASE GRANULAR CLASE A (BG_A) (Suministro, Extendido, Nivelación, Humedecimiento y Compactación con vibrocompactador)</t>
  </si>
  <si>
    <t>SUBBASE GRANULAR CLASE C (SBG_C) (Suministro, Extendido, Nivelación, Humedecimiento y Compactación con vibrocompactador)</t>
  </si>
  <si>
    <t>SUBBASE GRANULAR CLASE B (SBG_B) (Suministro, Extendido, Nivelación, Humedecimiento y Compactación con vibrocompactador)</t>
  </si>
  <si>
    <t>SUBBASE GRANULAR CLASE A (SBG_A) (Suministro, Extendido, Nivelación, Humedecimiento y Compactación con vibrocompactador)</t>
  </si>
  <si>
    <t>AGREGADO PÉTREO DE PROTECCIÓN. (Suministro y Extendido)</t>
  </si>
  <si>
    <t>RIEGO DE LIGA CON EMULSION MODIFICADA CON POLIMEROS CRR-1m (Suministro, Barrido Superficie y Riego)</t>
  </si>
  <si>
    <t>RIEGO DE LIGA CON EMULSION MODIFICADA CON POLIMEROS CRR-2m (Suministro, Barrido Superficie y Riego)</t>
  </si>
  <si>
    <t>MEZCLA ASFALTICA EN CALIENTE TIPO DENSO MD20 ASFALTO CONVENCIONAL (Suministro, Extendido, Nivelación y Compactación)</t>
  </si>
  <si>
    <t>MEZCLA ASFALTICA EN CALIENTE TIPO DENSO MD12 ASFALTO CONVENCIONAL (Suministro, Extendido, Nivelación y Compactación)</t>
  </si>
  <si>
    <t>MEZCLA ASFALTICA EN CALIENTE TIPO DENSO MD10 ASFALTO CONVENCIONAL (Suministro, Extendido, Nivelación y Compactación)</t>
  </si>
  <si>
    <t>LOSA DE CONCRETO MR39 (Suministro, Formaleteado, Colocación y Acabado. No Incluye Acero, Curado, Juntas)</t>
  </si>
  <si>
    <t>LOSA DE CONCRETO MR36 (Suministro, Formaleteado, Colocación y Acabado. No Incluye Acero, Curado, Juntas)</t>
  </si>
  <si>
    <t>MALLA ELECTROSOLDADA 0.15x0.15m, D=5mm, 5mm (Incluye Suministro, Fijación e Instalación)</t>
  </si>
  <si>
    <t>MALLA ELECTROSOLDADA 0.15x0.15m, D=6mm, 6mm (Incluye Suministro, Fijación e Instalación)</t>
  </si>
  <si>
    <t>MALLA ELECTROSOLDADA 0.15x0.15m, D=7mm, 7mm (Incluye Suministro, Fijación e Instalación)</t>
  </si>
  <si>
    <t>MALLA ELECTROSOLDADA 0.15x0.15m, D=8mm, 8mm (Incluye Suministro, Fijación e Instalación)</t>
  </si>
  <si>
    <t>MALLA ELECTROSOLDADA 0.15x0.15m, D=4mm, 4mm (Incluye Suministro, Fijación e Instalación)</t>
  </si>
  <si>
    <t>MALLA ELECTROSOLDADA 0.20x0.20m, D=4mm, 4mm (Incluye Suministro, Fijación e Instalación)</t>
  </si>
  <si>
    <t>MALLA ELECTROSOLDADA 0.25x0.25m, D=4mm, 4mm (Incluye Suministro, Fijación e Instalación)</t>
  </si>
  <si>
    <t>CORTE Y AMPLIACIÓN DE JUNTA EN PAVIMENTO DE CONCRETO HIDRAULICO</t>
  </si>
  <si>
    <t>DEMARCACION LINEA DISCONTINUA A=0.12m (e=2.3mm,Termoplástica. Inc. Suministro y Aplicación con Equipo. Incl. Microesfera</t>
  </si>
  <si>
    <t>DEMARCACION LINEA DISCONTINUA A=0.15m (e=2.3mm,Termoplástica. Inc. Suministro y Aplicación con Equipo. Inc Microesferas)</t>
  </si>
  <si>
    <t>PLACA CUBIERTA D=1.70m POZO INSPEC. (Fundida en Sitio. Inc. Sumin, Formalet., Refuerzo e Inst. Inc. Tapa en Concreto)</t>
  </si>
  <si>
    <t>MEZCLA DENSA EN CALIENTE MDC-2 Asfalto 80-100 (Suministro, Extendido, Nivelación y Compactación)</t>
  </si>
  <si>
    <t>MEZCLA DENSA EN CALIENTE MDC-3 Asfalto 80-100 (Suministro, Extendido, Nivelación y Compactación)</t>
  </si>
  <si>
    <t>MORTERO 1:3 IMPERMEABILIZADO (Hecho en Obra)</t>
  </si>
  <si>
    <t>EXCAVACION MECANICA PARA REDES PROFUNDIDAD 0m - 3.5m (Incluye Cargue)</t>
  </si>
  <si>
    <t>TUBERIA CONCRETO D=6" CL.I SIN REFUERZO (Incluye Suministro e Instalación)</t>
  </si>
  <si>
    <t>TUBERIA CONCRETO D=10" CL. II SIN REFUERZO (Incluye Suministro e Instalación)</t>
  </si>
  <si>
    <t>EXCAVACION MANUAL PARA REDES PROFUNDIDAD 2m - 3.50m (Incluye Cargue)</t>
  </si>
  <si>
    <t>CUADRILLA (OFICIAL + AYUDANTE)</t>
  </si>
  <si>
    <t>CUADRILLA (OFICIAL + 2 AYUDANTES)</t>
  </si>
  <si>
    <t>CUADRILLA (TUBERO + AYUDANTE)</t>
  </si>
  <si>
    <t>CUADRILLA (TUBERO + 2 AYUDANTES)</t>
  </si>
  <si>
    <t>CUADRILLA (TECNICO ELECTRICO + AYUDANTE)</t>
  </si>
  <si>
    <t>HR</t>
  </si>
  <si>
    <t>CUADRILLA (TECNICO ELECTRICO + 2 AYUDANTES)</t>
  </si>
  <si>
    <t>CUADRILLA (OFICIAL + 4 AYUDANTES)</t>
  </si>
  <si>
    <t>CUADRILLA (3 OFICIALES + 6 AYUDANTES)</t>
  </si>
  <si>
    <t>CUADRILLA (OFICIAL + 3 AYUDANTES)</t>
  </si>
  <si>
    <t>DEMOLICIÓN MUROS e=0.15m (Incluye cargue)</t>
  </si>
  <si>
    <t>DEMOLICIÓN MUROS e=0.25m (Incluye cargue)</t>
  </si>
  <si>
    <t>CARCAMO PROTECCIÓN DE TUBERÍA Ø 8" NORMA EAAB NS-090 . 3v.2</t>
  </si>
  <si>
    <t>CARCAMO DE PROTECCIÓN DE TUBERÍA Ø 10" NORMA EAAB NS-090 V. 1.2</t>
  </si>
  <si>
    <t>CARCAMO DE PROTECCIÓN DE TUBERÍA Ø 12" NORMA EAAB NS-090 V. 1.2</t>
  </si>
  <si>
    <t>CARCAMO DE PROTECCIÓN DE TUBERÍA Ø 16" NORMA EAAB NS-090 V. 1.2</t>
  </si>
  <si>
    <t>CARCAMO DE PROTECCIÓN DE TUBERÍA Ø 18" NORMA EAAB NS-090 V. 1.2</t>
  </si>
  <si>
    <t>CARCAMO DE PROTECCIÓN DE TUBERÍA Ø 20" NORMA EAAB NS-090 V. 1.2</t>
  </si>
  <si>
    <t>CARCAMO DE PROTECCIÓN DE TUBERÍA Ø 24" NORMA EAAB NS-090 V. 1.2</t>
  </si>
  <si>
    <t>CARCAMO DE PROTECCIÓN DE TUBERÍA Ø 27" NORMA EAAB NS-090 V. 1.2</t>
  </si>
  <si>
    <t>CARCAMO DE PROTECCIÓN DE TUBERÍA Ø 30" NORMA EAAB NS-090 V. 1.2</t>
  </si>
  <si>
    <t>REDES TELEFONICAS / DATOS / RED TELEFONICA COLOMBIA TELECOMUNICACIONES</t>
  </si>
  <si>
    <t>CARCAMO 2 A 4 VIAS COLOMBIA TELECOMUNICACIONES</t>
  </si>
  <si>
    <t>CARCAMO 6 A 9 VIAS COLOMBIA TELECOMUNICACIONES</t>
  </si>
  <si>
    <t>CARCAMO 12 A 20 VIAS COLOMBIA TELECOMUNICACIONES</t>
  </si>
  <si>
    <t>CARCAMO 20 A 24 VIAS COLOMBIA TELECOMUNICACIONES</t>
  </si>
  <si>
    <t>CARCAMO 24 A 36 VIAS COLOMBIA TELECOMUNICACIONES</t>
  </si>
  <si>
    <t>CAMARA DOBLE TIPO "Fs" COLOMBIA TELECOMUNICACIONES ESQUEMA CT-018</t>
  </si>
  <si>
    <t>CAMARA TIPO "2Fr" COLOMBIA TELECOMUNICACIONES DIBUJO CT-019</t>
  </si>
  <si>
    <t>CAMARA TIPO "Fr" COLOMBIA TELECOMUNICACIONES ESQUEMA CT-021</t>
  </si>
  <si>
    <t>CAMARA TIPO "A" COLOMBIA TELECOMUNICACIONES DIBUJO CT-022</t>
  </si>
  <si>
    <t>CAMARA TIPO "LA" COLOMBIA TELECOMUNICACIONES DIBUJO CT-023</t>
  </si>
  <si>
    <t>CAMARA TIPO "ZA" COLOMBIA TELECOMUNICACIONES DIBUJO CT-024</t>
  </si>
  <si>
    <t>CAMARA TIPO "JA" COLOMBIA TELECOMUNICACIONES DIBUJO CT-025</t>
  </si>
  <si>
    <t>CAMARA TIPO "TA" COLOMBIA TELECOMUNICACIONES DIBUJO CT-026</t>
  </si>
  <si>
    <t>CAMARA TIPO "XA" COLOMBIA TELECOMUNICACIONES DIBUJO CT-027</t>
  </si>
  <si>
    <t>CAMARA TIPO "B" COLOMBIA TELECOMUNICACIONES DIBUJO CT-028</t>
  </si>
  <si>
    <t>CAMARA TIPO "LB" COLOMBIA TELECOMUNICACIONES DIBUJO CT-029</t>
  </si>
  <si>
    <t>CAMARA TIPO "ZB" COLOMBIA TELECOMUNICACIONES DIBUJO CT-030</t>
  </si>
  <si>
    <t>CAMARA TIPO "JB" COLOMBIA TELECOMUNICACIONES DIBUJO CT-031</t>
  </si>
  <si>
    <t>CAMARA TIPO "TB" COLOMBIA TELECOMUNICACIONES DIBUJO CT-032</t>
  </si>
  <si>
    <t>CAMARA TIPO "XB" COLOMBIA TELECOMUNICACIONES DIBUJO CT-033</t>
  </si>
  <si>
    <t>CAMARA TIPO "C" COLOMBIA TELECOMUNICACIONES DIBUJO CT-034</t>
  </si>
  <si>
    <t>CAMARA TIPO "LC" COLOMBIA TELECOMUNICACIONES DIBUJO CT-035</t>
  </si>
  <si>
    <t>CAMARA TIPO "ZC" COLOMBIA TELECOMUNICACIONES DIBUJO CT-036</t>
  </si>
  <si>
    <t>CAMARA TIPO "JC" COLOMBIA TELECOMUNICACIONES DIBUJO CT-037</t>
  </si>
  <si>
    <t>CAMARA TIPO "TC" COLOMBIA TELECOMUNICACIONES DIBUJO CT-038</t>
  </si>
  <si>
    <t>CAMARA TIPO "XC" COLOMBIA TELECOMUNICACIONES DIBUJO CT-039</t>
  </si>
  <si>
    <t>CAMARA TIPO "2XA" COLOMBIA TELECOMUNICACIONES DIBUJO CT-040</t>
  </si>
  <si>
    <t>CAMARA TIPO "2TA" COLOMBIA TELECOMUNICACIONES DIBUJO CT-041</t>
  </si>
  <si>
    <t>CAMARA TIPO "D" COLOMBIA TELECOMUNICACIONES DIBUJO CT-042</t>
  </si>
  <si>
    <t>CAMARA TIPO "F1" COLOMBIA TELECOMUNICACIONES DIBUJO CT-050</t>
  </si>
  <si>
    <t>CAMARA DOBLE TIPO "F1" COLOMBIA TELECOMUNICACIONES ESQUEMA CT-049</t>
  </si>
  <si>
    <t>CAMARA DOBLE TIPO "2Fs" COLOMBIA TELECOMUNICACIONES ESQUEMA CT-055</t>
  </si>
  <si>
    <t>CAMARA TIPO "JD" COLOMBIA TELECOMUNICACIONES DIBUJO CT-045</t>
  </si>
  <si>
    <t>CAMARA TIPO "LD" COLOMBIA TELECOMUNICACIONES DIBUJO CT-043</t>
  </si>
  <si>
    <t>CAMARA TIPO "XD" COLOMBIA TELECOMUNICACIONES ESQUEMA CT-047</t>
  </si>
  <si>
    <t>CAMARA TIPO "TD" COLOMBIA TELECOMUNICACIONES DIBUJO CT-046</t>
  </si>
  <si>
    <t>CAMARA TIPO "D/2" COLOMBIA TELECOMUNICACIONES DIBUJO CT-048</t>
  </si>
  <si>
    <t>CAMARA TIPO "F2" COLOMBIA TELECOMUNICACIONES DIBUJO CT-051</t>
  </si>
  <si>
    <t>CAMARA TIPO "ZD" COLOMBIA TELECOMUNICACIONES DIBUJO CT-044</t>
  </si>
  <si>
    <t>REDES ELECTRICAS / RED ELECTRICA EPM</t>
  </si>
  <si>
    <t>CANALIZACION VIA PUBLICA UN (1) DUCTO PVC TIPO DB-60 Ø6" EPM NORMA RS1-001. INCLUYE: EXCAVACIÓN, RELLENOS EN ARENA DE PEÑA Y EN SUB-BASE GRANULAR TIPO B-400 Y TRANSPORTE Y DISPOSICIÓN FINAL DE ESCOMBROS. NO INCLUYE: DEMOLICIÓN NI RECONSTRUCCIÓN DE ANDEN O PAVIMENTO, ENTIBADOS.</t>
  </si>
  <si>
    <t>CANALIZACION VIA PUBLICA DOS (2) DUCTOS PVC TIPO DB-60 Ø6" EPM NORMA RS1-002. INCLUYE: EXCAVACIÓN, RELLENOS EN ARENA DE PEÑA Y EN SUB-BASE GRANULAR TIPO B-400 Y TRANSPORTE Y DISPOSICIÓN FINAL DE ESCOMBROS. NO INCLUYE: DEMOLICIÓN NI RECONSTRUCCIÓN DE ANDEN O PAVIMENTO, ENTIBADOS.</t>
  </si>
  <si>
    <t>CANALIZACION VIA PUBLICA TRES (3) DUCTOS PVC TIPO DB-60 Ø6" EPM NORMA RS1-003. INCLUYE: EXCAVACIÓN, RELLENOS EN ARENA DE PEÑA Y EN SUB-BASE GRANULAR TIPO B-400 Y TRANSPORTE Y DISPOSICIÓN FINAL DE ESCOMBROS. NO INCLUYE: DEMOLICIÓN NI RECONSTRUCCIÓN DE ANDEN O PAVIMENTO, ENTIBADOS.</t>
  </si>
  <si>
    <t>CANALIZACION VIA PUBLICA CUATRO (4) DUCTOS PVC TIPO DB-60 Ø6" DISPOSICIÓN CUADRADA EPM NORMA RS1-004. DISPOSICIÓN CUADRADA. INCLUYE: EXCAVACIÓN, RELLENOS EN ARENA DE PEÑA Y EN SUB-BASE GRANULAR TIPO B-400 Y TRANSPORTE Y DISPOSICIÓN FINAL DE ESCOMBROS. NO INCLUYE: DEMOLICIÓN NI RECONSTRUCCIÓN DE ANDEN O PAVIMENTO, ENTIBADOS.</t>
  </si>
  <si>
    <t>CANALIZACION VIA PUBLICA CUATRO (4) DUCTOS PVC TIPO DB-60 Ø6" DISPOSICIÓN LINEAL EPM NORMA RS1-005. DISPOSICIÓN LINEAL. INCLUYE: EXCAVACIÓN, RELLENOS EN ARENA DE PEÑA Y EN SUB-BASE GRANULAR TIPO B-400 Y TRANSPORTE Y DISPOSICIÓN FINAL DE ESCOMBROS. NO INCLUYE: DEMOLICIÓN NI RECONSTRUCCIÓN DE ANDEN O PAVIMENTO, ENTIBADOS.</t>
  </si>
  <si>
    <t>CANALIZACION VIA PUBLICA SEIS (6) DUCTOS PVC TIPO DB-60 Ø6" EPM NORMA RS1-006. INCLUYE: EXCAVACIÓN, RELLENOS EN ARENA DE PEÑA Y EN SUB-BASE GRANULAR TIPO B-400 Y TRANSPORTE Y DISPOSICIÓN FINAL DE ESCOMBROS. NO INCLUYE: DEMOLICIÓN NI RECONSTRUCCIÓN DE ANDEN O PAVIMENTO, ENTIBADOS.</t>
  </si>
  <si>
    <t>CANALIZACION VIA PUBLICA OCHO (8) DUCTOS PVC TIPO DB-60 Ø6" EPM NORMA RS1-007. INCLUYE: EXCAVACIÓN, RELLENOS EN ARENA DE PEÑA Y EN SUB-BASE GRANULAR TIPO B-400 Y TRANSPORTE Y DISPOSICIÓN FINAL DE ESCOMBROS. NO INCLUYE: DEMOLICIÓN NI RECONSTRUCCIÓN DE ANDEN O PAVIMENTO, ENTIBADOS.</t>
  </si>
  <si>
    <t>CANALIZACION VIA PUBLICA NUEVE (9) DUCTOS PVC TIPO DB-60 Ø6" EPM NORMA RS1-008. INCLUYE: EXCAVACIÓN, RELLENOS EN ARENA DE PEÑA Y EN SUB-BASE GRANULAR TIPO B-400 Y TRANSPORTE Y DISPOSICIÓN FINAL DE ESCOMBROS. NO INCLUYE: DEMOLICIÓN NI RECONSTRUCCIÓN DE ANDEN O PAVIMENTO, ENTIBADOS.</t>
  </si>
  <si>
    <t>CANALIZACION VIA PUBLICA DOCE (12) DUCTOS PVC TIPO DB-60 Ø6" EPM NORMA RS1-009. INCLUYE: EXCAVACIÓN, RELLENOS EN ARENA DE PEÑA Y EN SUB-BASE GRANULAR TIPO B-400 Y TRANSPORTE Y DISPOSICIÓN FINAL DE ESCOMBROS. NO INCLUYE: DEMOLICIÓN NI RECONSTRUCCIÓN DE ANDEN O PAVIMENTO, ENTIBADOS.</t>
  </si>
  <si>
    <t>CANALIZACION VIA PUBLICA DIECISEIS (16) DUCTOS PVC TIPO DB-60 Ø6" EPM NORMA RS1-010. INCLUYE: EXCAVACIÓN, RELLENOS EN ARENA DE PEÑA Y EN SUB-BASE GRANULAR TIPO B-400 Y TRANSPORTE Y DISPOSICIÓN FINAL DE ESCOMBROS. NO INCLUYE: DEMOLICIÓN NI RECONSTRUCCIÓN DE ANDEN O PAVIMENTO, ENTIBADOS.</t>
  </si>
  <si>
    <t>CANALIZACION VIA PUBLICA TRES (3) DUCTOS PVC TIPO DB-60 Ø4" EPM NORMA RS1-011. INCLUYE: EXCAVACIÓN, RELLENOS EN ARENA DE PEÑA Y EN SUB-BASE GRANULAR TIPO B-400 Y TRANSPORTE Y DISPOSICIÓN FINAL DE ESCOMBROS. NO INCLUYE: DEMOLICIÓN NI RECONSTRUCCIÓN DE ANDEN O PAVIMENTO, ENTIBADOS.</t>
  </si>
  <si>
    <t>CANALIZACION VIA PUBLICA CUATRO (4) DUCTOS PVC TIPO DB-60 Ø4" EPM NORMA RS1-012. INCLUYE: EXCAVACIÓN, RELLENOS EN ARENA DE PEÑA Y EN SUB-BASE GRANULAR TIPO B-400 Y TRANSPORTE Y DISPOSICIÓN FINAL DE ESCOMBROS. NO INCLUYE: DEMOLICIÓN NI RECONSTRUCCIÓN DE ANDEN O PAVIMENTO, ENTIBADOS.</t>
  </si>
  <si>
    <t>CANALIZACION VIA PUBLICA SEIS (6) DUCTOS PVC TIPO DB-60 Ø4" EPM NORMA RS1-013. INCLUYE: EXCAVACIÓN, RELLENOS EN ARENA DE PEÑA Y EN SUB-BASE GRANULAR TIPO B-400 Y TRANSPORTE Y DISPOSICIÓN FINAL DE ESCOMBROS. NO INCLUYE: DEMOLICIÓN NI RECONSTRUCCIÓN DE ANDEN O PAVIMENTO, ENTIBADOS.</t>
  </si>
  <si>
    <t>CANALIZACION VIA PUBLICA NUEVE (9) DUCTOS PVC TIPO DB-60 Ø4" EPM NORMA RS1-014. INCLUYE: EXCAVACIÓN, RELLENOS EN ARENA DE PEÑA Y EN SUB-BASE GRANULAR TIPO B-400 Y TRANSPORTE Y DISPOSICIÓN FINAL DE ESCOMBROS. NO INCLUYE: DEMOLICIÓN NI RECONSTRUCCIÓN DE ANDEN O PAVIMENTO, ENTIBADOS.</t>
  </si>
  <si>
    <t>CANALIZACION VIA PUBLICA OCHO (8) DUCTOS PVC TIPO DB-60 Ø4" EPM NORMA RS1-015. INCLUYE: EXCAVACIÓN, RELLENOS EN ARENA DE PEÑA Y EN SUB-BASE GRANULAR TIPO B-400 Y TRANSPORTE Y DISPOSICIÓN FINAL DE ESCOMBROS. NO INCLUYE: DEMOLICIÓN NI RECONSTRUCCIÓN DE ANDEN O PAVIMENTO, ENTIBADOS.</t>
  </si>
  <si>
    <t>CANALIZACION VIA PUBLICA DOCE (12) DUCTOS PVC TIPO DB-60 Ø4" EPM NORMA RS1-016. INCLUYE: EXCAVACIÓN, RELLENOS EN ARENA DE PEÑA Y EN SUB-BASE GRANULAR TIPO B-400 Y TRANSPORTE Y DISPOSICIÓN FINAL DE ESCOMBROS. NO INCLUYE: DEMOLICIÓN NI RECONSTRUCCIÓN DE ANDEN O PAVIMENTO, ENTIBADOS.</t>
  </si>
  <si>
    <t>CANALIZACION VIA PUBLICA TRES (3) DUCTOS PVC TIPO DB-60 Ø4" MAS UN (1) DUCTO PVC TIPO DB-60 Ø6" EPM NORMA RS1-017. INCLUYE: EXCAVACIÓN, RELLENOS EN ARENA DE PEÑA Y EN SUB-BASE GRANULAR TIPO B-400 Y TRANSPORTE Y DISPOSICIÓN FINAL DE ESCOMBROS. NO INCLUYE: DEMOLICIÓN NI RECONSTRUCCIÓN DE ANDEN O PAVIMENTO, ENTIBADOS.</t>
  </si>
  <si>
    <t>CANALIZACION VIA PUBLICA SEIS (6) DUCTOS PVC TIPO DB-60 Ø4" MAS UN (1) DUCTO PVC TIPO DB-60 Ø6" EPM NORMA RS1-018. INCLUYE: EXCAVACIÓN, RELLENOS EN ARENA DE PEÑA Y EN SUB-BASE GRANULAR TIPO B-400 Y TRANSPORTE Y DISPOSICIÓN FINAL DE ESCOMBROS. NO INCLUYE: DEMOLICIÓN NI RECONSTRUCCIÓN DE ANDEN O PAVIMENTO, ENTIBADOS.</t>
  </si>
  <si>
    <t>CANALIZACION VIA PUBLICA TRES (3) DUCTOS PVC TIPO DB-60 Ø4" MAS DOS (2) DUCTOS PVC TIPO DB-60 Ø6" EPM NORMA RS1-019. INCLUYE: EXCAVACIÓN, RELLENOS EN ARENA DE PEÑA Y EN SUB-BASE GRANULAR TIPO B-400 Y TRANSPORTE Y DISPOSICIÓN FINAL DE ESCOMBROS. NO INCLUYE: DEMOLICIÓN NI RECONSTRUCCIÓN DE ANDEN O PAVIMENTO, ENTIBADOS.</t>
  </si>
  <si>
    <t>CANALIZACION VIA PUBLICA SEIS (6) DUCTOS PVC TIPO DB-60 Ø4" MAS DOS (2) DUCTOS PVC TIPO DB-60 Ø6" EPM NORMA RS1-020. INCLUYE: EXCAVACIÓN, RELLENOS EN ARENA DE PEÑA Y EN SUB-BASE GRANULAR TIPO B-400 Y TRANSPORTE Y DISPOSICIÓN FINAL DE ESCOMBROS. NO INCLUYE: DEMOLICIÓN NI RECONSTRUCCIÓN DE ANDEN O PAVIMENTO, ENTIBADOS.</t>
  </si>
  <si>
    <t>CANALIZACION VIA PUBLICA CUATRO (4) DUCTOS PVC TIPO DB-60 Ø4" MAS TRES (3) DUCTOS PVC TIPO DB-60 Ø6" EPM NORMA RS1-021. INCLUYE: EXCAVACIÓN, RELLENOS EN ARENA DE PEÑA Y EN SUB-BASE GRANULAR TIPO B-400 Y TRANSPORTE Y DISPOSICIÓN FINAL DE ESCOMBROS. NO INCLUYE: DEMOLICIÓN NI RECONSTRUCCIÓN DE ANDEN O PAVIMENTO, ENTIBADOS.</t>
  </si>
  <si>
    <t>CANALIZACION VIA PUBLICA OCHO (8) DUCTOS PVC TIPO DB-60 Ø4" MAS TRES (3) DUCTOS PVC TIPO DB-60 Ø6" EPM NORMA RS1-022. INCLUYE: EXCAVACIÓN, RELLENOS EN ARENA DE PEÑA Y EN SUB-BASE GRANULAR TIPO B-400 Y TRANSPORTE Y DISPOSICIÓN FINAL DE ESCOMBROS. NO INCLUYE: DEMOLICIÓN NI RECONSTRUCCIÓN DE ANDEN O PAVIMENTO, ENTIBADOS.</t>
  </si>
  <si>
    <t>CANALIZACION VIA PUBLICA TRES (3) DUCTOS PVC TIPO DB-60 Ø4" MAS CUATRO (4) DUCTOS PVC TIPO DB-60 Ø6" EPM NORMA RS1-023. INCLUYE: EXCAVACIÓN, RELLENOS EN ARENA DE PEÑA Y EN SUB-BASE GRANULAR TIPO B-400 Y TRANSPORTE Y DISPOSICIÓN FINAL DE ESCOMBROS. NO INCLUYE: DEMOLICIÓN NI RECONSTRUCCIÓN DE ANDEN O PAVIMENTO, ENTIBADOS.</t>
  </si>
  <si>
    <t>UNION DRESSER D=3" (Suministro e Instalación)</t>
  </si>
  <si>
    <t>UNION DRESSER D=4" (Suministro e Instalación)</t>
  </si>
  <si>
    <t>UNION DRESSER D=6" (Suministro e Instalación)</t>
  </si>
  <si>
    <t>UNION DRESSER D=8" (Suministro e Instalación)</t>
  </si>
  <si>
    <t>UNION DRESSER D=10" (Suministro e Instalación)</t>
  </si>
  <si>
    <t>UNION DRESSER D=12" (Suministro e Instalación)</t>
  </si>
  <si>
    <t>EXCAVACIÓN MANUAL EN MATERIAL COMÚN (INCL CARGUE, TRANSPORTE Y DISPOSICION FINAL)</t>
  </si>
  <si>
    <t>ARENA LAVADA DE PEÑA PARA EMBOQUILLADO (Incluye Suministro, barrido para sellado de juntas y Compactación)</t>
  </si>
  <si>
    <t>CUADRILLA (OFICIAL + 6 AYUDANTES)</t>
  </si>
  <si>
    <t>ADOQUIN DE CONCRETO TR. PESADO 20x10x8cm (Suministro e Instalación. Incluye Base 4cm Arena Nivelación y Arena de Sello)</t>
  </si>
  <si>
    <t>ADOQUIN DE CONCRETO TR. LIVIANO 20x10x6cm (Suministro e Instalación. Incluye Base 4cm Arena Nivelación y Arena de Sello)</t>
  </si>
  <si>
    <t>ADOQUIN DE ARCILLA TR. LIVIANO 20x10x6cm (Suministro e Instalación. Incluye Base 4cm Arena Nivelacion y Arena de Sello)</t>
  </si>
  <si>
    <t>VALVULA COMPUERTA ELASTICA VASTAGO NO ASCENDENTE EXTREMO LISO D=4" (Suministro e Instalación)</t>
  </si>
  <si>
    <t>VALVULA COMPUERTA ELASTICA VASTAGO NO ASCENDENTE EXTREMO LISO D=12" (Suministro e Instalación)</t>
  </si>
  <si>
    <t>CODO HD 11.25° JUNTA HIDRAULICA PARA PVC D=2" (Suministro e Instalación)</t>
  </si>
  <si>
    <t>CODO HD 11.25° JUNTA HIDRAULICA PARA PVC D=3" (Suministro e Instalación)</t>
  </si>
  <si>
    <t>CODO HD 11.25° JUNTA HIDRAULICA PARA PVC D=6" (Suministro e Instalación)</t>
  </si>
  <si>
    <t>CODO HD 11.25° JUNTA HIDRAULICA PARA PVC D=4" (Suministro e Instalación)</t>
  </si>
  <si>
    <t>CODO HD 11.25° JUNTA HIDRAULICA PARA PVC D=8" (Suministro e Instalación)</t>
  </si>
  <si>
    <t>REDUCCION PVC TIPO U.M. 4"x2" (Suministro e Instalación)</t>
  </si>
  <si>
    <t>REDUCCION PVC TIPO U.M. 4"x3" (Suministro e Instalación)</t>
  </si>
  <si>
    <t>REDUCCION PVC TIPO U.M. 6"x4" (Suministro e Instalación)</t>
  </si>
  <si>
    <t>REDUCCION CONCENTRICA HD 6"x3" (Suministro e Instalación)</t>
  </si>
  <si>
    <t>REDUCCION CONCENTRICA HD 12"x6" (Suministro e Instalación)</t>
  </si>
  <si>
    <t>REDUCCION CONCENTRICA HD 12"x8" (Suministro e Instalación)</t>
  </si>
  <si>
    <t>TAPON PVC TIPO U.M. D=3" (Suministro e Instalación)</t>
  </si>
  <si>
    <t>TAPON PVC TIPO U.M. D=4" (Suministro e Instalación)</t>
  </si>
  <si>
    <t>TAPON PVC TIPO U.M. D=6" (Suministro e Instalación)</t>
  </si>
  <si>
    <t>UNION DE REPARACION PVC TIPO U.M. D=2"  (Suministro e Instalación)</t>
  </si>
  <si>
    <t>UNION DE REPARACION PVC TIPO U.M. D=3"  (Suministro e Instalación)</t>
  </si>
  <si>
    <t>UNION DE REPARACION PVC TIPO U.M. D=4"  (Suministro e Instalación)</t>
  </si>
  <si>
    <t>ACOPLE UNIVERSAL, UNION ALFA O MULTIUSOS D=3" (Suministro e Instalación)</t>
  </si>
  <si>
    <t>ACOPLE UNIVERSAL, UNION ALFA O MULTIUSOS D=4" (Suministro e Instalación)</t>
  </si>
  <si>
    <t>ACOPLE UNIVERSAL, UNION ALFA O MULTIUSOS D=6" (Suministro e Instalación)</t>
  </si>
  <si>
    <t>ACOPLE UNIVERSAL, UNION ALFA O MULTIUSOS D=8" (Suministro e Instalación)</t>
  </si>
  <si>
    <t>ACOPLE UNIVERSAL, UNION ALFA O MULTIUSOS D=10" (Suministro e Instalación)</t>
  </si>
  <si>
    <t>ACOPLE UNIVERSAL, UNION ALFA O MULTIUSOS D=12" (Suministro e Instalación)</t>
  </si>
  <si>
    <t>ZAPATA EN CONCRETO DE 3000 PSI</t>
  </si>
  <si>
    <t>VIGA DE AMARRE EN CONCRETO DE 3000 PSI SECCION 20x20</t>
  </si>
  <si>
    <t>COLUMNA EN CONCRETO DE 3000 PSI SECCION 20x20 revisar paral telescopico, andamio tubular</t>
  </si>
  <si>
    <t>VIGA DE AMARRE AEREA EN CONCRETO DE 3000 PSI SECCION 20x12</t>
  </si>
  <si>
    <t>PAÑETE LISO MURO 1:3 (No incluye andamio)</t>
  </si>
  <si>
    <t>COLUMNA EN CONCRETO DE 3000 PSI SECCION 20x12 andamio tubular</t>
  </si>
  <si>
    <t>CANALIZACION VIA PUBLICA SEIS (6) DUCTOS PVC TIPO DB-60 Ø4" MAS CUATRO (4) DUCTOS PVC TIPO DB-60 Ø6" EPM NORMA RS1-024. INCLUYE: EXCAVACIÓN, RELLENOS EN ARENA DE PEÑA Y EN SUB-BASE GRANULAR TIPO B-400 Y TRANSPORTE Y DISPOSICIÓN FINAL DE ESCOMBROS. NO INCLUYE: DEMOLICIÓN NI RECONSTRUCCIÓN DE ANDEN O PAVIMENTO, ENTIBADOS.</t>
  </si>
  <si>
    <t>CANALIZACION VIA PUBLICA CINCO (5) DUCTOS PVC TIPO DB-60 Ø4" MAS CUATRO (4) DUCTOS PVC TIPO DB-60 Ø6" EPM NORMA RS1-025. INCLUYE: EXCAVACIÓN, RELLENOS EN ARENA DE PEÑA Y EN SUB-BASE GRANULAR TIPO B-400 Y TRANSPORTE Y DISPOSICIÓN FINAL DE ESCOMBROS. NO INCLUYE: DEMOLICIÓN NI RECONSTRUCCIÓN DE ANDEN O PAVIMENTO, ENTIBADOS.</t>
  </si>
  <si>
    <t>CANALIZACION VIA PUBLICA DIEZ (10) DUCTOS PVC TIPO DB-60 Ø4" MAS CUATRO (4) DUCTOS PVC TIPO DB-60 Ø6" EPM NORMA RS1-026. INCLUYE: EXCAVACIÓN, RELLENOS EN ARENA DE PEÑA Y EN SUB-BASE GRANULAR TIPO B-400 Y TRANSPORTE Y DISPOSICIÓN FINAL DE ESCOMBROS. NO INCLUYE: DEMOLICIÓN NI RECONSTRUCCIÓN DE ANDEN O PAVIMENTO, ENTIBADOS.</t>
  </si>
  <si>
    <t>CANALIZACION VIA PUBLICA CUATRO (4) DUCTOS PVC TIPO DB-60 Ø4" MAS SEIS (6) DUCTOS PVC TIPO DB-60 Ø6" EPM NORMA RS1-027. INCLUYE: EXCAVACIÓN, RELLENOS EN ARENA DE PEÑA Y EN SUB-BASE GRANULAR TIPO B-400 Y TRANSPORTE Y DISPOSICIÓN FINAL DE ESCOMBROS. NO INCLUYE: DEMOLICIÓN NI RECONSTRUCCIÓN DE ANDEN O PAVIMENTO, ENTIBADOS.</t>
  </si>
  <si>
    <t>CANALIZACION VIA PUBLICA OCHO (8) DUCTOS PVC TIPO DB-60 Ø4" MAS SEIS (6) DUCTOS PVC TIPO DB-60 Ø6" EPM NORMA RS1-028. INCLUYE: EXCAVACIÓN, RELLENOS EN ARENA DE PEÑA Y EN SUB-BASE GRANULAR TIPO B-400 Y TRANSPORTE Y DISPOSICIÓN FINAL DE ESCOMBROS. NO INCLUYE: DEMOLICIÓN NI RECONSTRUCCIÓN DE ANDEN O PAVIMENTO, ENTIBADOS.</t>
  </si>
  <si>
    <t>CANALIZACION VIA PUBLICA CINCO (5) DUCTOS PVC TIPO DB-60 Ø4" MAS OCHO (8) DUCTOS PVC TIPO DB-60 Ø6" EPM NORMA RS1-029. INCLUYE: EXCAVACIÓN, RELLENOS EN ARENA DE PEÑA Y EN SUB-BASE GRANULAR TIPO B-400 Y TRANSPORTE Y DISPOSICIÓN FINAL DE ESCOMBROS. NO INCLUYE: DEMOLICIÓN NI RECONSTRUCCIÓN DE ANDEN O PAVIMENTO, ENTIBADOS.</t>
  </si>
  <si>
    <t>CANALIZACION VIA PUBLICA DIEZ (10) DUCTOS PVC TIPO DB-60 Ø4" MAS OCHO (8) DUCTOS PVC TIPO DB-60 Ø6" EPM NORMA RS1-030. INCLUYE: EXCAVACIÓN, RELLENOS EN ARENA DE PEÑA Y EN SUB-BASE GRANULAR TIPO B-400 Y TRANSPORTE Y DISPOSICIÓN FINAL DE ESCOMBROS. NO INCLUYE: DEMOLICIÓN NI RECONSTRUCCIÓN DE ANDEN O PAVIMENTO, ENTIBADOS.</t>
  </si>
  <si>
    <t>CANALIZACION VIA PUBLICA CUATRO (4) DUCTOS PVC TIPO DB-60 Ø4" MAS NUEVE (9) DUCTOS PVC TIPO DB-60 Ø6" EPM NORMA RS1-031. INCLUYE: EXCAVACIÓN, RELLENOS EN ARENA DE PEÑA Y EN SUB-BASE GRANULAR TIPO B-400 Y TRANSPORTE Y DISPOSICIÓN FINAL DE ESCOMBROS. NO INCLUYE: DEMOLICIÓN NI RECONSTRUCCIÓN DE ANDEN O PAVIMENTO, ENTIBADOS.</t>
  </si>
  <si>
    <t>CANALIZACION VIA PUBLICA CINCO (5) DUCTOS PVC TIPO DB-60 Ø4" MAS DOCE (12) DUCTOS PVC TIPO DB-60 Ø6" EPM NORMA RS1-032. INCLUYE: EXCAVACIÓN, RELLENOS EN ARENA DE PEÑA Y EN SUB-BASE GRANULAR TIPO B-400 Y TRANSPORTE Y DISPOSICIÓN FINAL DE ESCOMBROS. NO INCLUYE: DEMOLICIÓN NI RECONSTRUCCIÓN DE ANDEN O PAVIMENTO, ENTIBADOS.</t>
  </si>
  <si>
    <t>CANALIZACION VIA PUBLICA CUATRO (4) DUCTOS PVC TIPO DB-60 Ø4" EPM NORMA RS1-033. INCLUYE: EXCAVACIÓN, RELLENOS EN ARENA DE PEÑA Y EN SUB-BASE GRANULAR TIPO B-400 Y TRANSPORTE Y DISPOSICIÓN FINAL DE ESCOMBROS. NO INCLUYE: DEMOLICIÓN NI RECONSTRUCCIÓN DE ANDEN O PAVIMENTO, ENTIBADOS.</t>
  </si>
  <si>
    <t>CANALIZACION ZONA VERDE CUATRO (4) DUCTOS PVC TIPO DB-60 Ø6" DISPOSICIÓN LINEAL EPM NORMA RS1-005. DISPOSICIÓN LINEAL. INCLUYE: EXCAVACIÓN, RELLENOS, SIEMBRA DE GRAMA Y TRANSPORTE Y DISPOSICIÓN FINAL DE ESCOMBROS. NO INCLUYE: ENTIBADOS.</t>
  </si>
  <si>
    <t>CANALIZACION ZONA VERDE TRES (3) DUCTOS PVC TIPO DB-60 Ø4" MAS DOS (2) DUCTOS PVC TIPO DB-60 Ø6" EPM NORMA RS1-019. INCLUYE: EXCAVACIÓN, RELLENOS, SIEMBRA DE GRAMA Y TRANSPORTE Y DISPOSICIÓN FINAL DE ESCOMBROS. NO INCLUYE: ENTIBADOS.</t>
  </si>
  <si>
    <t>SUBBASE GRANULAR B-400 (Suministro, Extendido, Nivelación, Humedecimiento y Compactación con vibrocompactador)</t>
  </si>
  <si>
    <t>CUADRILLA (2 AYUDANTES)</t>
  </si>
  <si>
    <t>MEZCLA DENSA EN CALIENTE MDC-1 AMP Tipo II (Suministro, Extendido, Nivelación y Compactación)</t>
  </si>
  <si>
    <t>CARCAMO DOCE DUCTOS ETB</t>
  </si>
  <si>
    <t>MEZCLA ASFALTICA EN CALIENTE TIPO DENSO MD20 ASF CONVENCIONAL (Suministro, Extendido y Nivelación Manual y Compactación)</t>
  </si>
  <si>
    <t>MEZCLA ASFALTICA EN CALIENTE TIPO DENSO MD10 ASF CONVENCIONAL (Suministro, Extendido y Nivelación Manual y Compactación)</t>
  </si>
  <si>
    <t>BASE GRANULAR CLASE A (BG_A) (Suministro, Extendido Manual, Humedecimiento y Compactación)</t>
  </si>
  <si>
    <t>BASE GRANULAR CLASE B (BG_B) (Suministro, Extendido Manual, Humedecimiento y Compactación)</t>
  </si>
  <si>
    <t>SUBBASE GRANULAR CLASE B (SBG_B) (Suministro, Extendido Manual, Humedecimiento y Compactación)</t>
  </si>
  <si>
    <t>MANTENIMIENTO Y REHABILITACION DE VIAS / MALLA VIAL INTERMEDIA</t>
  </si>
  <si>
    <t xml:space="preserve">BACHEO EN PAVIMENTO FLEXIBLE e= 0.12m. (Incluye demolición manual y cargue de pavimento flexible de e=0.12m, transporte y disposición final de escombros, excavación y reposición base granular clase B (BG_B) e=0.25m, base asfaltica MD10) </t>
  </si>
  <si>
    <t>REHABILITACIÓN DE PAVIMENTO FLEXIBLE e= 0.12m</t>
  </si>
  <si>
    <t>FRESADO Y REPOSICIÓN DE PAVIMENTO FLEXIBLE e=0.12m</t>
  </si>
  <si>
    <t>DEMOLICIÓN Y RECONSTRUCCIÓN DE LOSAS EN CONCRETO HIDRAULICO MR-45 e=0.18m</t>
  </si>
  <si>
    <t>REHABILITACIÓN DE PAVIMENTO RÍGIDO: LOSAS EN CONCRETO HIDRAULICO MR-45 e=0.18m</t>
  </si>
  <si>
    <t>CONSTRUCCIÓN DE PAVIMENTO RÍGIDO: LOSAS EN CONCRETO HIDRAULICO MR-45 e=0.18m</t>
  </si>
  <si>
    <t>MANTENIMIENTO Y REHABILITACION DE VIAS / MALLA VIAL LOCAL</t>
  </si>
  <si>
    <t>PARCHEO EN PAVIMENTO FLEXIBLE e=10cm. (Incluye demolición manual y cargue de pavimento flexible de e=0.10m, transporte y disposición final de escombros, imprimación, colocación y compactación MD20 e=6cm y MD12 e=4cm , riego CRR-1, imprima CLR-0)</t>
  </si>
  <si>
    <t>BACHEO EN PAVIMENTO FLEXIBLE e= 0.10m. (Incluye demolición manual y cargue de pavimento flexible de e=0.10m, transporte y disposición final de escombros, excavación y reposición base granular clase C (BG_C) e=0.25m, base asfaltica MD10)</t>
  </si>
  <si>
    <t>DEMOLICIÓN Y RECONSTRUCCIÓN DE LOSAS EN CONCRETO HIDRAULICO MR-41 e=0.18m</t>
  </si>
  <si>
    <t>REHABILITACIÓN DE PAVIMENTO FLEXIBLE e= 0.10m B= 0.20m  SBG= 0.20m</t>
  </si>
  <si>
    <t>REHABILITACIÓN DE PAVIMENTO RÍGIDO: LOSAS EN CONCRETO HIDRAULICO MR-41 e=0.18m. INCLUYE SARDINEL, GEOTEXTIL Y EXCAVACION EN BASE e=30cm., BASE BG_A e=30cm</t>
  </si>
  <si>
    <t>FRESADO Y REPOSICIÓN DE PAVIMENTO FLEXIBLE e=0.10m</t>
  </si>
  <si>
    <t>CONSTRUCCIÓN DE PAVIMENTO FLEXIBLE e= 0.10m</t>
  </si>
  <si>
    <t>CONSTRUCCIÓN DE PAVIMENTO RÍGIDO: LOSAS EN CONCRETO HIDRAULICO MR-41 e=0.18m</t>
  </si>
  <si>
    <t>BASE GRANULAR CLASE C (BG_C) (Suministro, Extendido Manual, Humedecimiento y Compactación)</t>
  </si>
  <si>
    <t>PARCHEO EN PAVIMENTO FLEXIBLE e=0.14m.  (Incluye demolición manual y cargue de pavimento flexible de e=0.14m, transporte y disposición final de escombros, imprimación, colocación y compactación MD20 e=10cm y MD12 e=4cm , riego CRR-1, imprima CLR-0)</t>
  </si>
  <si>
    <t xml:space="preserve">BACHEO EN PAVIMENTO FLEXIBLE e= 0.14m. (Incluye demolición manual y cargue de pavimento flexible de e=0.14m, transporte y disposición final de escombros, excavación y reposición base granular clase A (BG_A) e=0.20m, base asfaltica MD10) </t>
  </si>
  <si>
    <t>FRESADO Y REPOSICIÓN DE PAVIMENTO FLEXIBLE e=0.14m</t>
  </si>
  <si>
    <t>DEMOLICIÓN Y RECONSTRUCCIÓN DE LOSAS EN CONCRETO HIDRAULICO MR-45 e=0.20m</t>
  </si>
  <si>
    <t>MANTENIMIENTO Y REHABILITACION DE VIAS / ACTIVIDADES ADICIONALES</t>
  </si>
  <si>
    <t>SOBRECARPETA: RODADURA ASFÁLTICA e=0.04m</t>
  </si>
  <si>
    <t>SOBRECARPETA: RODADURA ASFÁLTICA e=0.06m</t>
  </si>
  <si>
    <t>SOBRECARPETA: RODADURA ASFÁLTICA e=0.08m</t>
  </si>
  <si>
    <t>BACHEO EN PAVIMENTO FLEXIBLE e= 0.12m (ESTABILIZACIÓN DE BASE GRANULAR CON EMULSIÓN + CEMENTO 5% e=0.10m. Incluye demolición y cargue de pavimento flexible de e=0.12m, transporte y disposición escombros, excavación y base (BG-B) e=0.10, MD 10)</t>
  </si>
  <si>
    <t>CONSTRUCCIÓN PAVIMENTO ARTICULADO EN ADOQUIN DE ARCILLA - TRAFICO LIVIANO</t>
  </si>
  <si>
    <t>CONSTRUCCIÓN PAVIMENTO ARTICULADO EN ADOQUIN DE ARCILLA - TRAFICO PESADO</t>
  </si>
  <si>
    <t>SELLADO DE JUNTAS EN PAVIMENTO FLEXIBLE (Incluye Limpieza, Suministro e Instalación de Fondo y Emulsión Asfáltica CRR-1)</t>
  </si>
  <si>
    <t>PARCHEO EN PAVIMENTO FLEXIBLE M3 CON MD12. (Incluye demolición manual y cargue de pavimento flexible, transporte y disposición final de escombros, imprimación, colocación y compactación base asfáltica MD12, riego CRR-1)</t>
  </si>
  <si>
    <t>PARCHEO EN PAVIMENTO FLEXIBLE M3 CON MDC-2. (Incluye demolición manual y cargue de pavimento flexible, transporte y disposición final de escombros, imprimación, colocación y compactación base asfáltica MDC-2, riego CRR-1)</t>
  </si>
  <si>
    <t>SARDINEL  PREFABRICADO ALTO RAMPAS A86 (Suministro e Instalación. Incluye 3cm Mortero de Nivelación 1:5)</t>
  </si>
  <si>
    <t>SARDINEL PREFABRICADO ALTO RAMPAS A86 (Suministro e Instalación. Incluye 3cm Mortero de Nivelación 2000 PSI)</t>
  </si>
  <si>
    <t>SARDINEL PREFABRICADO ALTO RAMPAS A86 (Suministro e Instalación. sin material de base)</t>
  </si>
  <si>
    <t>SUMIDERO ALCANTARILLADO COMBINADO EN ANDEN NS-047-1V4 EAAB</t>
  </si>
  <si>
    <t>SUMIDERO ALCANTARILLADO COMBINADO EN VIA NS-047-1V4 EAAB</t>
  </si>
  <si>
    <t>SUMIDERO ALCANTARILLADO PLUVIAL EN ANDEN NS-047-1V4 EAAB</t>
  </si>
  <si>
    <t>PAVIMENTO CICLO-RUTA EN RODADURA ASFALTICA  5CM</t>
  </si>
  <si>
    <t>POZO DE INSPECCION D=1.7 M (INCL. SUMINISTRO E INSTALACION). INCLUYE CILINDRO POZO DE INSPECCION EN MAMPOSTERIA, CONO PREFABRICADO, PLACA FONDO.</t>
  </si>
  <si>
    <t>LOSA DE PAVIMENTO EN CONCRETO HIDRAULICO MR50 CON FORMALETA FIJA, HIERROS DE TRANSFERENCIA, HIERROS DE AMARRE, ADITIVOS</t>
  </si>
  <si>
    <t>SUBBASE GRANULAR CLASE A (SBG_A) (Suministro, Extendido Manual, Humedecimiento y Compactación)</t>
  </si>
  <si>
    <t>SUBBASE GRANULAR CLASE C (SBG_C) (Suministro, Extendido Manual, Humedecimiento y Compactación)</t>
  </si>
  <si>
    <t>SUMIDERO ALCANTARILLADO PLUVIAL EN VIA NS-047-1V4 EAAB</t>
  </si>
  <si>
    <t>CONCRETO 1500 PSI (Hecho en Obra 1:3:5 con arena y gravilla de río)</t>
  </si>
  <si>
    <t>CONCRETO 2500 PSI (Hecho en Obra con material de río)</t>
  </si>
  <si>
    <t>CONCRETO 3000 PSI (Hecho en Obra 1:2:2 con material de río)</t>
  </si>
  <si>
    <t>RELLENO PARA ANDENES EN SUBBASE GRANULAR B-600 (Suministro, Extendido, Humedecimiento y Compactación)</t>
  </si>
  <si>
    <t>RELLENO PARA ANDENES EN SUBBASE GRANULAR B-200 (Suministro, Extendido, Humedecimiento y Compactación)</t>
  </si>
  <si>
    <t>CONCRETO 2000 PSI (Hecho en Obra 1:3:3 con material de río)</t>
  </si>
  <si>
    <t>CONCRETO 3500 PSI (Hecho en Obra con material de río)</t>
  </si>
  <si>
    <t>CONCRETO 4000 PSI (Hecho en Obra con material de río)</t>
  </si>
  <si>
    <t>MEZCLA ASFALTICA EN CALIENTE TIPO DENSO MD12 ASF CONVENCIONAL (Suministro, Extendido y Nivelación Manual y Compactación)</t>
  </si>
  <si>
    <t>MEZCLA DENSA EN CALIENTE MDC-2 Asfalto 80-100 (Suministro, Extendido y Nivelación Manual y Compactación)</t>
  </si>
  <si>
    <t>INDICES / CONSTRUCCION DE ANDENES</t>
  </si>
  <si>
    <t>CONSTRUCCION DE ANDEN EN ADOQUIN DE ARCILLA SOBRE ARENA. NO INCLUYE BORDILLO. NO INCLUYE REDES</t>
  </si>
  <si>
    <t>CONSTRUCCION DE ANDEN EN LOSA DE CONCRETO DE 3000 PSI. NO INCLUYE BORDILLO. NO INCLUYE REDES.</t>
  </si>
  <si>
    <t>INDICES / CONSTRUCCION DE CICLORUTAS</t>
  </si>
  <si>
    <t>CONSTRUCCION DE CICLORUTA. NO INCLUYE REDES.</t>
  </si>
  <si>
    <t>CONSTRUCCION DE BORDILLO PREFABRICADO A80. NO INCLUYE REDES</t>
  </si>
  <si>
    <t>REHABILITACION ANDEN ADOQUIN ARCILLA TR LIVIANO SOBRE MORTERO. NO INCL BORDILLO. INCL. RETIRO ADOQUIN E INSTALAR NUEVO. NO INCLUYE REDES.</t>
  </si>
  <si>
    <t>RETIRO DE ADOQUIN SOBRE MORTERO</t>
  </si>
  <si>
    <t>REHABILITACION DE ANDEN EN LOSA DE CONCRETO DE 3000 PSI. NO INCLUYE BORDILLO. NO INCLUYE REDES.</t>
  </si>
  <si>
    <t>REHABILITACION ZONA VERDE e=10 cm. INCLUYE DESCAPOTE, SIEMBRA DE GRAMA, TIERRA NEGRA Y RETIRO DE MATERIAL ORGANICO. NO INCLUYE REDES.</t>
  </si>
  <si>
    <t>REHABILITACION DE CICLORUTA. NO INCLUYE REDES.</t>
  </si>
  <si>
    <t>REHABILITACION DE PAVIMENTO RÍGIDO / REHABILITACION DE PAVIMENTO RÍGIDO</t>
  </si>
  <si>
    <t>REHABILITACIÓN DE PAVIMENTO RÍGIDO: LOSAS EN CONCRETO HIDRAULICO MR-41 e=0.18m.  EXCAVACION EN BASE e=15cm., BASE BG_B e=15cm. NO INCLUYE SARDINEL, GEOTEXTIL.</t>
  </si>
  <si>
    <t>REHABILITACION PAVIMENTO ARTICULADO EN ADOQUIN DE ARCILLA - TRAFICO PESADO</t>
  </si>
  <si>
    <t>INDICES / CONSTRUCCIÓN DE ESCALERAS EN CONCRETO</t>
  </si>
  <si>
    <t>CONSTRUCCION DE ESCALERAS EN CONCRETO</t>
  </si>
  <si>
    <t>MANTENIMIENTO PREVENTIVO ESPACIO PUBLICO EN ADOQUIN INCLUYE SELLO DE JUNTAS, BARRIDO, Y RETIRO MANUAL DE CAPA VEGETAL</t>
  </si>
  <si>
    <t>RETIRO DE ADOQUIN SOBRE ARENA</t>
  </si>
  <si>
    <t>ADOQUIN DE ARCILLA TR. LIVIANO 20x10x6cm (Suministro e Instalación. Incluye Base 4cm mortero 2000 y Arena de Sello)</t>
  </si>
  <si>
    <t>REHABILITACION ANDEN ADOQUIN ARCILLA TR LIVIANO SOBRE ARENA NO INCL BORDILLO. INCL. DEMOLICION ADOQUIN E INSTALAR NUEVO. NO INCLUYE REDES.</t>
  </si>
  <si>
    <t>MANTENIMIENTO CORRECTIVO DE ESPACIO PUBLICO ADOQUIN DE ARCILLA LIVIANO SOBRE MORTER.  INCL. RETIRO ADOQUIN E INSTALAR NUEVO. NO INCLUYE REDES.</t>
  </si>
  <si>
    <t>MANTENIMIENTO CORRECTIVO ESPACIO PUBLICO EN ADOQUIN DE ARCILLA LIVIANO SOBRE ARENA. INCL. RETIRO ADOQUIN E INSTALAR NUEVO. NO INCLUYE REDES.</t>
  </si>
  <si>
    <t>MANTENIMIENTO PREVENTIVO PARA CICLORUTAS</t>
  </si>
  <si>
    <t>ANÁLISIS AUXILIARES / ACTIVIDADES DE CONSERVACION</t>
  </si>
  <si>
    <t>SELLO DE GRIETAS</t>
  </si>
  <si>
    <t>TRATAMIENTO SUPERFICIAL SIMPLE</t>
  </si>
  <si>
    <t>TRATAMIENTO SUPERFICIAL DOBLE</t>
  </si>
  <si>
    <t>SOBRECARPETA: RODADURA ASFÁLTICA e=0.05m</t>
  </si>
  <si>
    <t>RECONSTRUCCION TRATAMIENTO SUPERFICIAL DOBLE</t>
  </si>
  <si>
    <t>CONSTRUCCION DE CAMINO EN GRAVA</t>
  </si>
  <si>
    <t>DESCAPOTE A MAQUINA EN MATERIAL COMUN (e=0.1m. Incluye Cargue). INCLUYE DISPOSICION FINAL DE ESCOMBROS</t>
  </si>
  <si>
    <t>CONSTRUCCIÓN DE PAVIMENTO FLEXIBLE e= 0.10m (no incluye sardinel)</t>
  </si>
  <si>
    <t>TRITURADO 3/4" e=0.1M. SUMINISTRO E INSTALACION.</t>
  </si>
  <si>
    <t>CONSTRUCCION DE CAMINO CON SUBBASE GRANULAR TIPO C SBG-C e=0.30MT</t>
  </si>
  <si>
    <t>REHABILITACION DE CAMINO CON SUBBASE GRANULAR TIPO C SBG-C e=0.30MT</t>
  </si>
  <si>
    <t>CONSTRUCCIÓN DE CAMINO CON SUBBASE GRANULAR TIPO C SBG-C e=0.30MT INCLUYE TRANSPORTE Y DISPOSICIÓN DE ESCOMBRO Y TRATAMIENTO SUPERFICIAL SIMPLE</t>
  </si>
  <si>
    <t>MANTENIMIENTO CORRECTIVO DE CICLORUTAS (SOBRECARPETA: RODADURA ASFÁLTICA e=0.04m)</t>
  </si>
  <si>
    <t>CARCAMO TIPO PLACA DE PROTECCIÓN PARA TUBERÍA Ø 8" NORMA EAAB NS-090 . 3v.2. INCLUYE: DESPERDICIOS, COMPACTACIÓN Y DESPUNTES.</t>
  </si>
  <si>
    <t>CARCAMO TIPO PLACA DE PROTECCIÓN PARA TUBERÍA Ø 10" NORMA EAAB NS-090 . 3v.2. INCLUYE: DESPERDICIOS, COMPACTACIÓN Y DESPUNTES.</t>
  </si>
  <si>
    <t>TRANSPORTE Y DISPOSICION FINAL DE ESCOMBROS EN SITIO AUTORIZADO (distancia de transporte 28 Km)</t>
  </si>
  <si>
    <t>CARCAMO TIPO PLACA DE PROTECCIÓN PARA TUBERÍA Ø 12" NORMA EAAB NS-090 . 3v.2. INCLUYE: DESPERDICIOS, COMPACTACIÓN Y DESPUNTES.</t>
  </si>
  <si>
    <t>CARCAMO TIPO PLACA DE PROTECCIÓN PARA TUBERÍA Ø 16" NORMA EAAB NS-090 . 3v.2. INCLUYE: DESPERDICIOS, COMPACTACIÓN Y DESPUNTES.</t>
  </si>
  <si>
    <t>CARCAMO TIPO PLACA DE PROTECCIÓN PARA TUBERÍA Ø 18" NORMA EAAB NS-090 . 3v.2. INCLUYE: DESPERDICIOS, COMPACTACIÓN Y DESPUNTES.</t>
  </si>
  <si>
    <t>CARCAMO TIPO PLACA DE PROTECCIÓN PARA TUBERÍA Ø 20" NORMA EAAB NS-090 . 3v.2. INCLUYE: DESPERDICIOS, COMPACTACIÓN Y DESPUNTES.</t>
  </si>
  <si>
    <t>CARCAMO TIPO PLACA DE PROTECCIÓN PARA TUBERÍA Ø 24" NORMA EAAB NS-090 . 3v.2. INCLUYE: DESPERDICIOS, COMPACTACIÓN Y DESPUNTES.</t>
  </si>
  <si>
    <t>CARCAMO TIPO PLACA DE PROTECCIÓN PARA TUBERÍA Ø 27" NORMA EAAB NS-090 . 3v.2. INCLUYE: DESPERDICIOS, COMPACTACIÓN Y DESPUNTES.</t>
  </si>
  <si>
    <t>CARCAMO TIPO PLACA DE PROTECCIÓN PARA TUBERÍA Ø 30" NORMA EAAB NS-090 . 3v.2. INCLUYE: DESPERDICIOS, COMPACTACIÓN Y DESPUNTES.</t>
  </si>
  <si>
    <t>CARCAMO TIPO PLACA DE PROTECCIÓN PARA TUBERÍA Ø 32" NORMA EAAB NS-090 . 3v.2. INCLUYE: DESPERDICIOS, COMPACTACIÓN Y DESPUNTES.</t>
  </si>
  <si>
    <t>CARCAMO TIPO PLACA DE PROTECCIÓN PARA TUBERÍA Ø 36" NORMA EAAB NS-090 . 3v.2. INCLUYE: DESPERDICIOS, COMPACTACIÓN Y DESPUNTES.</t>
  </si>
  <si>
    <t>TUBERIA GRP 300mm  (INCLUYE TRANSPORTE). SUMINISTRO E INSTALACION.</t>
  </si>
  <si>
    <t>TUBERIA GRP 400mm  (INCLUYE TRANSPORTE). SUMINISTRO E INSTALACION.</t>
  </si>
  <si>
    <t>TUBERIA GRP 500mm  (INCLUYE TRANSPORTE). SUMINISTRO E INSTALACION.</t>
  </si>
  <si>
    <t>TUBERIA GRP 600mm  (INCLUYE TRANSPORTE). SUMINISTRO E INSTALACION.</t>
  </si>
  <si>
    <t>TUBERIA GRP 700mm  (INCLUYE TRANSPORTE). SUMINISTRO E INSTALACION.</t>
  </si>
  <si>
    <t>TUBERIA GRP 800mm  (INCLUYE TRANSPORTE). SUMINISTRO E INSTALACION.</t>
  </si>
  <si>
    <t>TUBERIA GRP 900mm  (INCLUYE TRANSPORTE). SUMINISTRO E INSTALACION.</t>
  </si>
  <si>
    <t>TUBERIA GRP 1000mm  (INCLUYE TRANSPORTE). SUMINISTRO E INSTALACION.</t>
  </si>
  <si>
    <t>TUBERIA GRP 1100mm  (INCLUYE TRANSPORTE). SUMINISTRO E INSTALACION.</t>
  </si>
  <si>
    <t>TUBERIA GRP 1200mm  (INCLUYE TRANSPORTE). SUMINISTRO E INSTALACION.</t>
  </si>
  <si>
    <t>TUBERIA GRP 1300mm  (INCLUYE TRANSPORTE). SUMINISTRO E INSTALACION.</t>
  </si>
  <si>
    <t>TUBERIA GRP 1400mm  (INCLUYE TRANSPORTE). SUMINISTRO E INSTALACION.</t>
  </si>
  <si>
    <t>TUBERIA GRP 1500mm  (INCLUYE TRANSPORTE). SUMINISTRO E INSTALACION.</t>
  </si>
  <si>
    <t>TUBERIA GRP 1600mm  (INCLUYE TRANSPORTE). SUMINISTRO E INSTALACION.</t>
  </si>
  <si>
    <t>TUBERIA GRP 1700mm  (INCLUYE TRANSPORTE). SUMINISTRO E INSTALACION.</t>
  </si>
  <si>
    <t>CONSTRUCCIÓN DE PAVIMENTO FLEXIBLE MD10 E=0.08m Y MD20 e= 0.18m (no incluye sardinel)</t>
  </si>
  <si>
    <t>CONSTRUCCIÓN DE PAVIMENTO FLEXIBLE MD10 E=0.06m Y MD20 e= 0.18m (no incluye sardinel)</t>
  </si>
  <si>
    <t>ACOPLE GRP 300mm. SUMINISTRO E INSTALACION.</t>
  </si>
  <si>
    <t>ACOPLE GRP 350mm. SUMINISTRO E INSTALACION.</t>
  </si>
  <si>
    <t>ACOPLE GRP 400mm. SUMINISTRO E INSTALACION.</t>
  </si>
  <si>
    <t>ACOPLE GRP 500mm. SUMINISTRO E INSTALACION.</t>
  </si>
  <si>
    <t>ACOPLE GRP 600mm. SUMINISTRO E INSTALACION.</t>
  </si>
  <si>
    <t>ACOPLE GRP 700mm. SUMINISTRO E INSTALACION.</t>
  </si>
  <si>
    <t>ACOPLE GRP 800mm. SUMINISTRO E INSTALACION.</t>
  </si>
  <si>
    <t>ACOPLE GRP 900mm. SUMINISTRO E INSTALACION.</t>
  </si>
  <si>
    <t>ACOPLE GRP 1000mm. SUMINISTRO E INSTALACION.</t>
  </si>
  <si>
    <t>ACOPLE GRP 1100mm. SUMINISTRO E INSTALACION.</t>
  </si>
  <si>
    <t>ACOPLE GRP 1200mm. SUMINISTRO E INSTALACION.</t>
  </si>
  <si>
    <t>ACOPLE GRP 1300mm. SUMINISTRO E INSTALACION.</t>
  </si>
  <si>
    <t>ACOPLE GRP 1400mm. SUMINISTRO E INSTALACION.</t>
  </si>
  <si>
    <t>ACOPLE GRP 1500mm. SUMINISTRO E INSTALACION.</t>
  </si>
  <si>
    <t>ACOPLE GRP 1600mm. SUMINISTRO E INSTALACION.</t>
  </si>
  <si>
    <t>ACOPLE GRP 1700mm. SUMINISTRO E INSTALACION.</t>
  </si>
  <si>
    <t>ACOPLE GRP 1800mm. SUMINISTRO E INSTALACION.</t>
  </si>
  <si>
    <t>ACOPLE GRP 2000mm. SUMINISTRO E INSTALACION.</t>
  </si>
  <si>
    <t>TUBERIA GRP 1800mm  (INCLUYE TRANSPORTE). SUMINISTRO E INSTALACION.</t>
  </si>
  <si>
    <t>TUBERIA GRP 2000mm  (INCLUYE TRANSPORTE). SUMINISTRO E INSTALACION.</t>
  </si>
  <si>
    <t>TUBERIA GRP 2400mm  (INCLUYE TRANSPORTE). SUMINISTRO E INSTALACION.</t>
  </si>
  <si>
    <t>ACOPLE GRP 2400mm. SUMINISTRO E INSTALACION.</t>
  </si>
  <si>
    <t>PARCHEO EN PAVIMENTO FLEXIBLE e=0.12m. (Incluye demolición manual y cargue de pavimento flexible de e=0.12m, transporte y disposición final de escombros, imprimación, colocación y compactación MD20 e=8cm y MD12 e=4cm , riego CRR-1, imprima CLR-0)</t>
  </si>
  <si>
    <t>CONSTRUCCIÓN DE PAVIMENTO FLEXIBLE e= 0.15m (no incluye sardinel)</t>
  </si>
  <si>
    <t>REHABILITACIÓN DE PAVIMENTO FLEXIBLE e= 0.18m  BG=25cm, SBG=30cm</t>
  </si>
  <si>
    <t>REHABILITACIÓN DE PAVIMENTO RÍGIDO: LOSAS EN CONCRETO HIDRAULICO MR-45 e=0.20m</t>
  </si>
  <si>
    <t>CONSTRUCCIÓN DE PAVIMENTO RÍGIDO: LOSAS EN CONCRETO HIDRAULICO MR-45 e=0.20m (no incluye sardinel)</t>
  </si>
  <si>
    <t>GEOTEXTIL NT 1600 PARA SEPARACION SUBRASANTE/CAPAS GRANULARES (Incluye Suministro e Instalación)</t>
  </si>
  <si>
    <t>GEOTEXTIL NT 1800 PARA SEPARACION SUBRASANTE/CAPAS GRANULARES (Incluye Suministro e Instalación)</t>
  </si>
  <si>
    <t>GEOTEXTIL NT 2000 PARA SEPARACION SUBRASANTE/CAPAS GRANULARES (Incluye Suministro e Instalación)</t>
  </si>
  <si>
    <t>GEOTEXTIL NT 2500 PARA SEPARACION SUBRASANTE/CAPAS GRANULARES (Incluye Suministro e Instalación)</t>
  </si>
  <si>
    <t>GEOTEXTIL NT 1600 PARA SUBDRENES/FILTROS (Incluye Suministro e Instalación)</t>
  </si>
  <si>
    <t>GEOTEXTIL NT 1800 PARA SUBDRENES/FILTROS (Incluye Suministro e Instalación)</t>
  </si>
  <si>
    <t>GEOTEXTIL NT 2000 PARA SUBDRENES/FILTROS (Incluye Suministro e Instalación)</t>
  </si>
  <si>
    <t>CANECA TIPO M120 (En malla metálica. Incluye Suministro e Instalación. Incluye base en Concreto 3000 PSI,  premezclado</t>
  </si>
  <si>
    <t>GEOTEXTIL NT 2500 PARA SUBDRENES/FILTROS (Incluye Suministro e Instalación)</t>
  </si>
  <si>
    <t>MANTENIMIENTO CORRECTIVO DE ESPACIO PUBLICO ADOQUIN DE ARCILLA PESADO SOBRE MORTER.  INCL. RETIRO ADOQUIN E INSTALAR NUEVO</t>
  </si>
  <si>
    <t>ADOQUIN DE ARCILLA TR.PESADO 0.20x10x8cm (Suministro e Instalación. Incluye Base 4cm mortero 2000 y Arena de Sello)</t>
  </si>
  <si>
    <t>MANTENIMIENTO CORRECTIVO ESPACIO PUBLICO EN ADOQUIN DE ARCILLA TRAFICO PESADO SOBRE ARENA. INCL. RETIRO ADOQUIN E INSTALAR NUEVO</t>
  </si>
  <si>
    <t>MANTENIMIENTO CORRECTIVO ESPACIO PUBLICO EN ADOQUIN DE CONCRETO TRAFICO LIVIANO SOBRE ARENA. INCL. RETIRO ADOQUIN E INSTALAR NUEVO</t>
  </si>
  <si>
    <t>MANTENIMIENTO CORRECTIVO ESPACIO PUBLICO EN ADOQUIN DE CONCRETO TRAFICO PESADO 20x10x8cm SOBRE ARENA. INCL. RETIRO ADOQUIN E INSTALAR NUEVO</t>
  </si>
  <si>
    <t>REHABILITACION ANDEN ADOQUIN ARCILLA TR. PESADO SOBRE ARENA NO INCL BORDILLO. INCL. DEMOLICION ADOQUIN E INSTALAR NUEVO</t>
  </si>
  <si>
    <t>REHABILITACION DE ANDEN EN ADOQUIN DE ARCILLA SOBRE MORTER. NO INCL BORDILLO. INCL. RETIRO ADOQUIN E INSTALAR NUEVO</t>
  </si>
  <si>
    <t>REHABILITACION DE ANDEN EN ADOQUIN DE CONCRETO BASE ARENA. NO INCL BORDILLO. INCL. DEMOLICION ADOQUIN E INSTALAR NUEVO</t>
  </si>
  <si>
    <t>REHABILITACION DE ANDEN EN ADOQUIN DE CONCRETO L BASE ARENA. NO INCL BORDILLO. INCL. DEMOLICION ADOQUIN E INSTALAR NUEVO</t>
  </si>
  <si>
    <t>REPOSICION BOLARDO M63 INCLUYE EXCAVACION CARGUE Y DISPOSICION FINAL DE ESCOMBROS Y BASE EN CONCRETO DE 1500PSI</t>
  </si>
  <si>
    <t>REPOSICION BOLARDO M61 INCLUYE EXCAVACION CARGUE Y DISPOSICION FINAL DE ESCOMBROS Y BASE EN CONCRETO DE 1500PSI</t>
  </si>
  <si>
    <t>REPOSICION DE PROTECTOR DE ARBOL DE UN TUBO M91. INCLUYE EXCAVACION. TRANSPORTE Y DISPOSICION FINAL, INSTALA. NUEVO PROT</t>
  </si>
  <si>
    <t>BOLARDO EN CONCRETO TIPO M60 (Suministro e Instalación. Incluye base en Concreto 3000 PSI, Hecho en Obra)</t>
  </si>
  <si>
    <t>BOLARDO EN CONCRETO TIPO M60 (Suministro e Instalación. Incluye base en Concreto 3000 PSI, Premezclado)</t>
  </si>
  <si>
    <t>BOLARDO EN CONCRETO TIPO M60 (Suministro e Instalación. No incluye base en Concreto)</t>
  </si>
  <si>
    <t>BOLARDO EN CONCRETO TIPO M61 (Suministro e Instalación. Incluye base en Concreto 3000 PSI, Hecho en Obra)</t>
  </si>
  <si>
    <t>BOLARDO EN CONCRETO TIPO M61 (Suministro e Instalación. Incluye base en Concreto 3000 PSI, Premezclado)</t>
  </si>
  <si>
    <t>BOLARDO EN CONCRETO TIPO M61 (Suministro e Instalación. No incluye base en Concreto 3000)</t>
  </si>
  <si>
    <t>PINTURA SOBRE EST. METALICA GALVANIZADA. INCL LIMPIEZA SSPC-SP3, BARRERA EPOXICA e=3mils, ACABADO URETANO e=3mils</t>
  </si>
  <si>
    <t>PINTURA  EST. METALICA . INCL LIMP SSPC-SP5, IMPRIMANTE EPOX RICO ZINC Y BARRERA EPOX, ACABADO URETANO e=3mils POR CAPA</t>
  </si>
  <si>
    <t>BOLARDO EN HIERRO TIPO M62 (Suministro e Instalación. Incluye base en Concreto 3000 PSI, Premezclado)</t>
  </si>
  <si>
    <t>BOLARDO EN HIERRO TIPO M62 (Suministro e Instalación. Incluye base en Concreto 3000 PSI, hecho en obra)</t>
  </si>
  <si>
    <t>BOLARDO EN HIERRO TIPO M63 (Suministro e Instalación. Incluye base en Concreto 3000 PSI premezclado)</t>
  </si>
  <si>
    <t>BOLARDO EN HIERRO TIPO M63 (Suministro e Instalación. Incluye base en Concreto 3000 PSI, hecho en obra)</t>
  </si>
  <si>
    <t>MANTENIMIENTO PREVENTIVO ESPACIO PUBLICO. INCLUYE LIMPIEZA E INSTALACION DE SELLO DE ARENA</t>
  </si>
  <si>
    <t>RETIRO DE LOSETA A-50 SOBRE ARENA</t>
  </si>
  <si>
    <t>RETIRO DE LOSETA A-50 SOBRE MORTERO</t>
  </si>
  <si>
    <t>MANTENIMIENTO CORRECTIVO DE ESPACIO PUBLICO LOSETA A-50 SOBRE ARENA.  INCL. RETIRO LOSETA E INSTALAR NUEVA</t>
  </si>
  <si>
    <t>MANTENIMIENTO CORRECTIVO DE ESPACIO PUBLICO LOSETA A-50 SOBRE MORTERO.  INCL. RETIRO LOSETA E INSTALAR NUEVA</t>
  </si>
  <si>
    <t>REHABILITACIÓN DE PAVIMENTO RÍGIDO: LOSAS EN CONCRETO HIDRAULICO MR-45 e=0.27m PARA TRONCAL</t>
  </si>
  <si>
    <t>PARCHEO EN PAVIMENTO FLEXIBLE e=0.10m con MD12. (Incluye demolición manual y cargue de pavimento flexible de e=0.10m, transporte y disposición final de escombros, imprimación, colocación y compactación base asfáltica MD20, imprima CLR-0)</t>
  </si>
  <si>
    <t>MEZCLA ASFALTICA CON ASFALTO CAUCHO (Suministro, Extendido, Nivelación y Compactación)</t>
  </si>
  <si>
    <t>PILOTE D=80 CM (Incl. Excavación, Cargue, movilización, montaje y desmontaje equipo, y concreto)</t>
  </si>
  <si>
    <t>PILOTE D=70 CM (Incl. Excavación, Cargue, movilización, montaje y desmontaje equipo, y concreto)</t>
  </si>
  <si>
    <t>PILOTE D=90 CM (Incl. Excavación, Cargue, movilización, montaje y desmontaje equipo, y concreto)</t>
  </si>
  <si>
    <t>PILOTE D=100 CM (Incl. Excavación, Cargue, movilización, montaje y desmontaje equipo, y concreto)</t>
  </si>
  <si>
    <t>PILOTE D=110 CM (Incl. Excavación, Cargue, movilización, montaje y desmontaje equipo, y concreto)</t>
  </si>
  <si>
    <t>PILOTE D=120 CM (Incl. Excavación, Cargue, movilización, montaje y desmontaje equipo, y concreto)</t>
  </si>
  <si>
    <t>BASE GRANULAR CLASE B (BG_B) CON RECICLADO DE CONCRETO (Suministro, Extendido, Nivelación, Humedecimiento y Compactación con vibrocompactador)</t>
  </si>
  <si>
    <t>BASE GRANULAR CLASE A (BG_A) CON RECICLADO DE CONCRETO HIDRAULICO (Suministro, Extendido, Nivelación, Humedecimiento y Compactación con vibrocompactador)</t>
  </si>
  <si>
    <t>BASE GRANULAR CLASE C (BG_C) CON RECICLADO DE CONCRETO (Suministro, Extendido, Nivelación, Humedecimiento y Compactación con vibrocompactador)</t>
  </si>
  <si>
    <t>SUBBASE GRANULAR CLASE A (SBG_A) CON RECICLADO DE CONCRETO HIDRAULICO (Suministro, Extendido, Nivelación, Humedecimiento y Compactación con vibrocompactador)</t>
  </si>
  <si>
    <t>SUBBASE GRANULAR CLASE B (SBG_B) CON RECICLADO DE CONCRETO (Suministro, Extendido, Nivelación, Humedecimiento y Compactación con vibrocompactador)</t>
  </si>
  <si>
    <t>SUBBASE GRANULAR CLASE C (SBG_C) CON RECICLADO DE CONCRETO HIDRAULICO (Suministro, Extendido, Nivelación, Humedecimiento y Compactación con vibrocompactador)</t>
  </si>
  <si>
    <t>SUBBASE GRANULAR CON RECICLADO DE CONCRETO ASFALTICO (Suministro, Extendido, Nivelación, Humedecimiento y Compactación con vibrocompactador)</t>
  </si>
  <si>
    <t>REHABILITACION CON MATERIAL RECICLADO CON EMULSION Y SOBRECARPETA DE 5CM</t>
  </si>
  <si>
    <t>FRANJA DE AJUSTE EN CONCRETO 3000 PSI e= 10 CM  ANCHO ENTRE 12-20CM</t>
  </si>
  <si>
    <t>CONSTRUCCION DE ANDEN EN LOSETA CON ESTRUCTURA EN MATERIAL RECICLADO DE CONCRETO HIDRAULICO</t>
  </si>
  <si>
    <t>SUBBASE GRANULAR CLASE A (SBG_A) CON RECICLADO DE CONCRETO HIDRAULICO (Suministro, Extendido Manual, Humedecimiento y Compactación con vibrocompactador)</t>
  </si>
  <si>
    <t>SUBBASE GRANULAR CLASE B (SBG_B) CON RECICLADO DE CONCRETO HIDRAULICO (Suministro, Extendido Manual, Humedecimiento y Compactación)</t>
  </si>
  <si>
    <t>SUBBASE GRANULAR CLASE C (SBG_C) CON RECICLADO DE CONCRETO HIDRAULICO (Suministro, Extendido Manual, Humedecimiento y Compactación)</t>
  </si>
  <si>
    <t>CONSTRUCCION DE ANDEN EN ADOQUIN DE ARCILLA  Y FRANJA DE AJUSTE CON ESTRUCTURA EN MATERIAL RECICLADO DE CONCRETO HIDRAULICO</t>
  </si>
  <si>
    <t>CONSTRUCCION DE ANDEN EN ADOQUIN DE ARCILLA  Y FRANJA DE AJUSTE Y ZONA VERDE CON ESTRUCTURA EN MATERIAL RECICLADO DE CONCRETO HIDRAULICO</t>
  </si>
  <si>
    <t>SELLO DE FISURAS</t>
  </si>
  <si>
    <t>PUENTES / PUENTES PEATONALES</t>
  </si>
  <si>
    <t>RETIRO DE PISO EN ALUMINIO EN PUENTE PEATONAL TIPO TRANSMILENIO PARA TABLERO Y ESCALERA</t>
  </si>
  <si>
    <t>PISO EN LAMINA DE ALUMINIO PARA TABLERO DE PUENTE PEATONAL TIPO TRANSMILENIO. SUMINISTRO E INSTALACION.</t>
  </si>
  <si>
    <t>PISO EN LAMINA DE ALUMINIO PARA ESCALERA DE PUENTE PEATONAL TIPO TRANSMILENIO. SUMINISTRO E INSTALACION.</t>
  </si>
  <si>
    <t>RETIRO DE PISOS EN PANELES PREFABRICADOS EN CONCRETO REFORZADO PARA ESTACIONES TRANSMILENIO</t>
  </si>
  <si>
    <t>PISO EN PANELES PREFABRICADOS EN CONCRETO REFORZADO PARA ESTACIONES TRANSMILENIO. SUMINISTRO E INSTALACION.</t>
  </si>
  <si>
    <t>AJUSTE DE TORNILLO EN PISO DE PUENTES PEATONALES METALICOS TIPO TRANSMILENIO</t>
  </si>
  <si>
    <t>TORNILLO EN PISO DE PUENTES PEATONALES METALICOS TIPO TRANSMILENIO. SUMINISTRO E INSTALACION.</t>
  </si>
  <si>
    <t>BASE GRANULAR CLASE A (BG_A) (Suministro, Extendido, Nivelación, Humedecimiento y Compactación con compactador neumático)</t>
  </si>
  <si>
    <t>BASE GRANULAR CLASE B (BG_B) (Suministro, Extendido, Nivelación, Humedecimiento y Compactación con compactador neumático)</t>
  </si>
  <si>
    <t>BASE GRANULAR CLASE C (BG_C) (Suministro, Extendido, Nivelación, Humedecimiento y Compactación con compactador neumático)</t>
  </si>
  <si>
    <t>SUBBASE GRANULAR CLASE A (SBG_A) (Suministro, Extendido, Nivelación, Humedecimiento y Compactación con compactador neumático)</t>
  </si>
  <si>
    <t>SUBBASE GRANULAR CLASE B (SBG_B) (Suministro, Extendido, Nivelación, Humedecimiento y Compactación con compactador neumático)</t>
  </si>
  <si>
    <t>SUBBASE GRANULAR CLASE C (SBG_C) (Suministro, Extendido, Nivelación, Humedecimiento y Compactación con compactador neumático)</t>
  </si>
  <si>
    <t>MALLA VIAL RURAL / VIAS RURALES</t>
  </si>
  <si>
    <t>LIMPIEZA DE CUNETAS (INCLUYE CARGUE DE MATERIAL)</t>
  </si>
  <si>
    <t>LIMPIEZA DE VALLADOS (INCLUYE CARGUE DE MATERIAL)</t>
  </si>
  <si>
    <t>LIMPIEZA DE ALCANTARILLAS (INCLUYE LIMPIEZA DE TUBERIA DE 24", BOX, RECTIFICACION DE DESCOLES PARA UN ANCHO DE VIA PROMEDIO DE 10MT. (INCLUYE CARGUE DE MATERIAL)</t>
  </si>
  <si>
    <t>LIMPIEZA DE ALCANTARILLAS (INCLUYE LIMPIEZA DE TUBERIA DE 36", BOX, RECTIFICACION DE DESCOLES PARA UN ANCHO DE VIA PROMEDIO DE 10MT. (INCLUYE CARGUE DE MATERIAL)</t>
  </si>
  <si>
    <t>LIMPIEZA DE DERECHOS DE VIA (INCLUYE CARGUE)</t>
  </si>
  <si>
    <t>KM</t>
  </si>
  <si>
    <t>REMOCION DE DERRUMBES MENORES (INCLUYE CARGUE DE MATERIAL)</t>
  </si>
  <si>
    <t>CONFORMACION DE LA CALZADA EXISTENTE</t>
  </si>
  <si>
    <t>CONSTRUCCION DE CUNETA EN CONCRETO 3000PSI</t>
  </si>
  <si>
    <t>PROCESO DE INSTALACION  DE RECICLADO DE MATERIAL DE PAVIMENTO ASFALTICO (INCLUYE EXTENDIDO, NIVELACION Y COMPACTACION)</t>
  </si>
  <si>
    <t>CONSTRUCCION CANALETA DE AGUAS LLUVIAS DE 0.4 x 0.4 mt EN CONCRETO DE 3000PSI INCLUYE REJILLA PREFABRICADA.</t>
  </si>
  <si>
    <t>CODO PVC  45° D=1 1/2" (Suministro e Instalación)</t>
  </si>
  <si>
    <t>GEODREN PLANAR H=1.0 M. SUMINISTRO E INSTALACION.</t>
  </si>
  <si>
    <t>1 DUCTO D=1 1/2" CONDUIT PVC (NO INCLUYE RELLENOS). SUMINISTRO E INSTALACION.</t>
  </si>
  <si>
    <t>1 DUCTO D= 2" PVC  PESADO DB (NO INCLUYE RELLENOS). SUMINISTRO E INSTALACION.</t>
  </si>
  <si>
    <t>1 DUCTO D= 4" PVC  TDP (NO INCLUYE RELLENOS). SUMINISTRO E INSTALACION.</t>
  </si>
  <si>
    <t>RELLENO EN RECEBO COMUN (Suministro e instalación  Extendido manual, Humedecimiento y Compactación TRANSPORTE A 28 KM).</t>
  </si>
  <si>
    <t>LLAMA AMARILLA (Incluye tierra negra, transporte y disposición fina de escombros A 28 KM. SUMINISTRO Y PLANTACION.</t>
  </si>
  <si>
    <t>COLA DE ZORRO (Incluye tierra negra, transporte y disposición fina de escombros a 28  KM). SUMINISTRO Y PLANTACION.</t>
  </si>
  <si>
    <t>ALCAPARRO (Incluye siembra, caja, tierra, abono, tutor, transporte y disposición fina de escombros a 21 Km). SUMINISTRO Y PLANTACION.</t>
  </si>
  <si>
    <t>EUCALIPTO POMARROSO H=1.5mt (Incluye siembra, caja, tierra, abono, tutor, transporte y disposición fina de escombros a 21 Km). SUMINISTRO Y PLANTACION.</t>
  </si>
  <si>
    <t>CHICALA H=1.5mt (Incluye siembra, caja, tierra, abono, tutor, transporte y disposición final de escombros 28 km).  SUMINISTRO Y PLANTACION.</t>
  </si>
  <si>
    <t>CAJETO H=1.5mt (Incluye siembra, caja, tierra, abono, tutor, transporte y disposición final de escombros a 28 km). SUMINISTRO Y PLANTACION.</t>
  </si>
  <si>
    <t>JAZMIN CHINO H=1.5mt (Incluye siembra, caja, tierra, abono, tutor, transporte y disposición final de escombros 28km. SUMINISTRO Y PLANTACION.</t>
  </si>
  <si>
    <t>TUBERIA PVC PRESION E.L. D=1 1/2" RDE21 PSI 200 (Incluye limpieza y soldadura). SUMINISTRO E INSTALACION.</t>
  </si>
  <si>
    <t>BLOQUEO Y TRANSPLANTE DE ARBOLES 1 - 5mt  (Incluye transporte, recolección).</t>
  </si>
  <si>
    <t>BLOQUEO Y TRANSPLANTE DE ARBOLES 5 - 10 mt  (Incluye transporte, recolección).</t>
  </si>
  <si>
    <t>BLOQUEO Y TRANSPLANTE DE ARBOLES 10 - 15 mt  (Incluye transporte, recolección).</t>
  </si>
  <si>
    <t>TUBERIA DE ACERO AL CARBON SIN COSTURA SCH40 D=3". SUMINISTRO E INSTALACION.</t>
  </si>
  <si>
    <t>CUADRILLA (TUBERO + 4 AYUDANTES)</t>
  </si>
  <si>
    <t>TUBERIA DE ACERO AL CARBON SIN COSTURA SCH40 D=4". SUMINISTRO E INSTALACION.</t>
  </si>
  <si>
    <t>TUBERIA DE ACERO AL CARBON SIN COSTURA SCH40 D=6". SUMINISTRO E INSTALACION.</t>
  </si>
  <si>
    <t>TUBERIA DE ACERO AL CARBON SIN COSTURA SCH40 D=8". SUMINISTRO E INSTALACION.</t>
  </si>
  <si>
    <t>SARDINEL ESPECIAL A 110 PARA RAMPA TIPO B (SUMINISTRO E INSTALACION. INCLUYE 3CM MORTERO 1:5 HECHO EN OBRA).</t>
  </si>
  <si>
    <t>RETIRO DE BOLARDO EN CONCRETO TIPO M-60. INCLUYE REPARACION DEL SITIO CON CONCRETO DE 1500PSI HECHO EN OBRA (40x40x10CM) Y SUBBASE GRANULAR SBG_200 e=0.35. NO INCLUYE RETIRO DE ESCOMBROS. INCLUYE DEMOLICION Y EXCAVACION.</t>
  </si>
  <si>
    <t>FRANJA DE AJUSTE DE ANCHO VARIABLE ENTRE 0.10 A 0.18MT Y PROFUNDIDAD VARIABLE ENTRE 0.06 Y 0.15MT EN CONCRETO DE 2500 PSI PREMEZCLADO.</t>
  </si>
  <si>
    <t>MANTENIMIENTO RUTINARIO DE ANDENES EN ADOQUIN Y/O LOSETA INCLUYE SELLO DE JUNTAS, BARRIDO,  RETIRO MANUAL DE CAPA VEGETAL Y TRANSPORTE Y DISPOSICION DE ESCOMBROS A 21km.</t>
  </si>
  <si>
    <t>MANTENIMIENTO RUTINARIO PARA CICLORUTAS INCLUYE SELLO DE FISURAS, BARRIDO, RETIRO MANUAL DE CAPA VEGETAL. ANCHO DE CICLORRUTA 2.5MT. RETIRO Y TRANSPORTE Y DISPOSICIÓN FINAL DE ESCOMBROS A 21 KM.</t>
  </si>
  <si>
    <t>MANTENIMIENTO RUTINARIO DE ANDENES EN CONCRETO INCLUYE SELLO DE JUNTAS Y RETIRO MANUAL DE CAPA VEGETAL, TRANSPORTE Y DISPOSICION DE ESCOMBROS A 21km.</t>
  </si>
  <si>
    <t>MANTENIMIENTO CORRECTIVO DE ANDENES EN CONCRETO INCLUYE CORTE RETIRO Y REEMPLAZO DEL MATERIAL, TRANSPORTE Y DISPOSICION DE ESCOMBROS A 21km.</t>
  </si>
  <si>
    <t>MANTENIMIENTO CORRECTIVO DE CICLORUTAS EN PAVIMENTO ASFALTICO ANCHO 2.5MT. INCLUYE SELLO DE FISURAS EN EL 50% DEL AREA Y REPOSICION DE CARPETA EN EL 50% DEL AREA RESTANTE TRANSP. Y DISPOSICIÓN FINAL DE ESCOMBROS A 21 KM.</t>
  </si>
  <si>
    <t>REHABILITACION DE ANDENES EN ADOQUIN DE ARCILLA SOBRE ARENA, INCLUYE DEMOLICIONES, EXCAVACION, RELLENO DE MATERIAL. SELECCIONADO PARA UN ANDEN DE 3.5MT. INCLUYE MOBILIARIO. INCLUYE TRANSP. Y DISPOSIC. DE ESCOMBROS 21 KM.</t>
  </si>
  <si>
    <t>REHABILITACION DE ANDENES EN ADOQUIN DE ARCILLA SOBRE MORTERO, INCLUYE DEMOLICIONES, EXCAVACION, RELLENO DE MATERIAL SELECCIONADO PARA UN ANDEN DE 3.5MT. INCLUYE MOBILIARIO. INCLUYE TRANSP. Y DISP. DE ESCOMBROS A 21 KM.</t>
  </si>
  <si>
    <t>REHABILITACION DE ANDENES EN LOSETA SOBRE ARENA, INCLUYE DEMOLICIONES, EXCAVACION, RELLENO DE MATERIAL SELECCIONADO PARA UN ANDEN DE 3.5MT. INCLUYE MOBILIARIO. INCLUYE TRANSPORTE Y DISPOSICION DE ESCOMBROS A 21 KM.</t>
  </si>
  <si>
    <t>REHABILITACION DE ANDENES EN LOSETA SOBRE MORTERO, INCLUYE DEMOLICIONES, EXCAVACION, RELLENO DE MATERIAL SELECCIONADO PARA UN ANDEN DE 3.5MT. INCLUYE MOBILIARIO. INCLUYE TRANSPORTE Y DISPOSICION DE ESCOMBROS A 21 KM.</t>
  </si>
  <si>
    <t>REHABILITACION DE ANDENES EN CONCRETO, INCLUYE DEMOLICIONES, EXCAVACION, RELLENO DE MATERIAL SELECCIONADO PARA UN ANDEN DE 3.5MT. INCLUYE MOBILIARIO. INCLUYE TRANSPORTE Y DISPOSICION DE ESCOMBROS A 21 KM.</t>
  </si>
  <si>
    <t>REHABILITACION DE CICLORRUTAS EN CONCRETO ASFALTICO. INCLUYE DEMOLICIONES, EXCAVACION, RELLENOS EN MATERIAL SELECCIONADO. ANCHO CILORRUTA 2.5MT. TRANSPORTE Y DISPOSICION DE ESCOMBROS A 21KM.</t>
  </si>
  <si>
    <t>PINTURA ACRILICA DE TRAFICO COLOR BLANCA PARA CUADROS CRUCE CICLORRUTA DE 0.4mt x 0.4mt. SUMINISTRO Y APLICACION.</t>
  </si>
  <si>
    <t>PINTURA EN ESMALTE ALQUÍDICO DE 3 mils ESP. DE PINTURA SECA PARA BARANDAS EXISTENTES, INCL. SUM. DE MATERIALES, ESMALTE, PREPAR. DE SUPERFICIE MEDIANTE LIMPIEZA MANUAL O MECÁNICA, EQUIPO DE PINTURA, M DE O  HERRAMIENTA MENOR.</t>
  </si>
  <si>
    <t>PLACA EN CONCRETO MR-41 ACELERADO A TRES DIAS PARA LOSAS REFORZADAS PARA PUENTES PEATONALES EN CONCRETO. SUMINISTRO E INSTALACION. INCLUYE CORTE Y SELLO DE JUNTAS.</t>
  </si>
  <si>
    <t>PUENTES / PUENTES</t>
  </si>
  <si>
    <t>MANTENIMIENTO RUTINARIO PARA PUENTE PEATONAL, INCLUYE LAVADO DE ESTRUCTURAS EN CONCRETO Y/O METALICAS A PRESION, INCLUYE ALQUILER DE HIDROLAVADORA 1300W..</t>
  </si>
  <si>
    <t>MANTENIMIENTO CORRECTIVO PARA PUENTE PEATONAL EN CONCRETO, INCLUYE REEMPLAZO DE PELDAÑOS DE ESCALERAS Y PISO DE PUENTE, SELLO DE JUNTAS AJUSTE Y PINTURA DE BARANDAS Y PINTURA DEL PUENTE.</t>
  </si>
  <si>
    <t>RETIRO DE CANECAS, SEÑALES DE TRANSITO PROTECTORES DE ARBOLES. INCLUYE REPARACION DEL SITIO EN CONCRETO DE 1500 PSI HECHO EN OBRA Y SUBBASE GRANULAR B-200 e=0.35m DISTANCIA DE TRANSPORTE 21KM.</t>
  </si>
  <si>
    <t>PIEZA DE REMATE PARA RAMPA PEATONAL, LONGITUD 1,40MTS FUNDIDO EN SITIO EN CONCRETO PREMEZCLADO DE 3000 PSI (GRAVA COMUN) INCLUYE FORMALETA EN MADERA. SUMINISTRO Y CONSTRUCCION.</t>
  </si>
  <si>
    <t>BASE GRANULAR BG-1 INVIAS ESTABILIZADA CON CEMENTO AL 5% DE ACUERDO ESPECIFICACIONES INV-341-07 (INCLUYE SUMINISTRO TRANSPORTE, COLOCACION Y COMPACTACION).</t>
  </si>
  <si>
    <t xml:space="preserve">BASE GRANULAR CLASE A (BG_A) ESTABILIZADA AL 4%  CON EMULSIÓN ASFÁLTICA CRL-1 (INCLUYE SUMINISTRO TRANSPORTE, COLOCACION Y COMPACTACION). </t>
  </si>
  <si>
    <t>RELLENO CON MEZCLA DE GRAVILLA DE 3/4" Y ARENA DE RIO (RELACIÓN 1:1) SUMINISTRO Y COLOCACIÓN. (INCLUYE TRANSPORTE, SUMINISTRO, EXTENDIDO MANUAL Y COLOCACIÓN).</t>
  </si>
  <si>
    <t>RELLENO CON GRAVA ENTRE 3/4" Y 1/2" PARA FILTROS (RELACIÓN 1:1) SUMINISTRO Y COLOCACIÓN. (INCLUYE TRANSPORTE, SUMINISTRO, EXTENDIDO MANUAL Y COLOCACIÓN).</t>
  </si>
  <si>
    <t>EMPATES DE TUBERÍA EN PVC A PVC 6" LINEAL SEGÚN NORMA NS-023. SUMINISTRO E INSTALACIÓN. (INCLUYE ACCESORIOS).</t>
  </si>
  <si>
    <t>EMPATES DE TUBERÍA EN PVC A PVC 3" LINEAL SEGÚN NORMA NS-023 (INCLUYE ACCESORIOS). SUMINISTRO E INSTALACIÓN.</t>
  </si>
  <si>
    <t>EMPATES DE TUBERÍA EN PVC A PVC 4" LINEAL SEGÚN NORMA NS-023 (INCLUYE ACCESORIOS). SUMINISTRO E INSTALACIÓN.</t>
  </si>
  <si>
    <t>EMPATES DE TUBERÍA EN PVC A AC 4" LINEAL SEGÚN NORMA NS-023 SUMINISTRO E INSTALACIÓN. (INCLUYE ACCESORIOS).</t>
  </si>
  <si>
    <t>EMPATES DE TUBERÍA EN PVC A AC 3" LINEAL SEGÚN NORMA NS-023. SUMINISTRO E INSTALACIÓN. (INCLUYE ACCESORIOS).</t>
  </si>
  <si>
    <t>EMPATES DE TUBERÍA EN PVC A PVC 12" LINEAL SEGÚN NORMA NS-023 (INCLUYE ACCESORIOS). SUMINISTRO E INSTALACIÓN.</t>
  </si>
  <si>
    <t>EMPATES DE TUBERÍA EN PVC A PVC 8" LINEAL SEGÚN NORMA NS-023. SUMINISTRO E INSTALACIÓN. (INCLUYE ACCESORIOS).</t>
  </si>
  <si>
    <t>DEMOLICIÓN MANUAL DE CAJA DOBLE CS 276 (INCLUYE DEMOLICIÓN DE PLACA PISO, TAPA, MUROS Y CAÑUELAS Y CARGUE).</t>
  </si>
  <si>
    <t>DEMOLICION DE TUBERIAS DE ACUEDUCTO Y ALCANTARILLADO Ø &lt; 36" (INCLUYE MARTILLO NEUMÁTICO DE 60 LB Y CARGUE).</t>
  </si>
  <si>
    <t>DEMOLICION O RETIRO MANUAL DE TUBERIAS DE AC Ø &lt; 12" (INCLUYE CARGUE).</t>
  </si>
  <si>
    <t>DEMOLICION DE POZOS, CAJAS Y CAMARAS DE EMPRESAS DE SERVICIOS PÚBLICOS (INCLUYE MARTILLO NEUMÁTICO DE 60 LB, COMPRESOR Y CARGUE).</t>
  </si>
  <si>
    <t>REPARACIÓN DE ACOMETIDA HIDRÁULICA DE LA CAJILLA HACIA EL PREDIO (INCLUYE EL RETIRO DE LA TUBERÍA EXISTENTE E INSTALACIÓN DE TUBERÍA NUEVA).</t>
  </si>
  <si>
    <t>CONCRETO GRAVA COMÚN 3000 PSI (210 Kg/Cm2) PARA ESTRIBOS Y SUPERESTRUCTURA, SUMINISTRO Y COLOCACIÓN. (INCLUYE FORMALETA. NO INCLUYE REFUERZO NI CURADO).</t>
  </si>
  <si>
    <t>CONCRETO GRAVA COMÚN 3500 PSI (245 Kg/Cm2) PARA ESTRIBOS Y SUPERESTRUCTURA, SUMINISTRO Y COLOCACIÓN. (INCLUYE FORMALETA. NO INCLUYE REFUERZO NI CURADO).</t>
  </si>
  <si>
    <t>CONCRETO GRAVA COMÚN 4000 PSI (280 Kg/Cm2) PARA ESTRIBOS Y SUPERESTRUCTURA, SUMINISTRO Y COLOCACIÓN. (INCLUYE FORMALETA. NO INCLUYE REFUERZO NI CURADO).</t>
  </si>
  <si>
    <t>CONSTRUCCIÓN DE FRANJA DE AJUSTE EN CONCRETO PREMEZCLADO GRAVA COMÚN 3000 PSI, ESPESOR PROMEDIO 10 cm..</t>
  </si>
  <si>
    <t>PISOS EN LOSETA PREFABRICADA A55 TÁCTIL ALERTA Y/O A56 GUIA 40x40x6 cm. SUMINISTRO E INSTALACIÓN. (INCLUYE 4cm DE MORTERO 1:5 HECHO EN OBRA PARA BASE Y ARENA DE PEÑA PARA SELLO).</t>
  </si>
  <si>
    <t>IMPRIMACIÓN CON EMULSIÓN ASFÁLTICA CRL-1 (INCLUYE SUMINISTRO, BARRIDO DE SUPERFICIE Y RIEGO).</t>
  </si>
  <si>
    <t>KIT DE NIVELACIÓN PARA HIDRANTE DE DIÁMETRO DE 6", LONGITUD 400mm. SUMINISTRO E INSTALACIÓN. (INCLUYE TRANSPORTE Y TODOS LOS ELEMENTOS NECESARIOS PARA SU INSTALACIÓN).</t>
  </si>
  <si>
    <t>BORDE CONTENEDOR DE RAICES A 70 (INCLUYE SUMINISTRO E INSTALACIÓN, INCLUYE BASE DE 3cm EN MORTERO 1:3 HECHO EN OBRA)</t>
  </si>
  <si>
    <t>und</t>
  </si>
  <si>
    <t>GRAVILLA DE 3/4" PEGADA CON MORTERO 1:3, e= 0.20m PARA ENTREGA A CANAL (INCLUYE SUMINISTRO E INSTALACIÓN).</t>
  </si>
  <si>
    <t>TUBERÍA CONCRETO D= 32" CL. III REFORZADA. SUMINISTRO E INSTALACIÓN.</t>
  </si>
  <si>
    <t>DEMARCACIÓN ZONA ANTIBLOQUEO A= 0.4mt, E= 2.3mm TERMOPLÁSTICA. INCLUYE SUMINISTRO Y APLICACIÓN CON EQUIPO. INCLUYE MICROESFERAS.</t>
  </si>
  <si>
    <t>DEMARCACIÓN LINEA CONTINUA A= 0.2mt, (e= 15 mils ACRÍLICA BASE AGUA. INCLUYE SUMINISTRO Y APLICACIÓN CON EQUIPO. INCLUYE MICROESFERAS.</t>
  </si>
  <si>
    <t>DEMOLICIÓN MANUAL DE CAJA SENCILLA CS 275 (INCLUYE DEMOLICIÓN DE PLACA PISO, TAPA, MUROS Y CAÑUELAS Y CARGUE).</t>
  </si>
  <si>
    <t>DEMOLICIÓN MANUAL DE CÁMARA T-14 (INCLUYE DEMOLICIÓN DE PLACA PISO, TAPA, MUROS Y CAÑUELAS Y CARGUE).</t>
  </si>
  <si>
    <t>DEMOLICIÓN MANUAL DE CÁMARA DE PASO SENCILLA ETB (INCLUYE DEMOLICIÓN DE PLACA PISO, TAPA, MUROS Y CAÑUELAS Y CARGUE).</t>
  </si>
  <si>
    <t xml:space="preserve">REDUCCIÓN CONCENTRICA HD EL 4" x 3". SUMINISTRO E INSTALACIÓN. </t>
  </si>
  <si>
    <t>REDUCCIÓN CONCENTRICA HD EL 8" x 6". SUMINISTRO E INSTALACIÓN.</t>
  </si>
  <si>
    <t>REDUCCIÓN HD 6" x 4" J.H. SUMINISTRO E INSTALACIÓN.</t>
  </si>
  <si>
    <t>REDUCCIÓN HD 4" x 2" J.H. SUMINISTRO E INSTALACIÓN.</t>
  </si>
  <si>
    <t>RELOCALIZACIÓN DE MEDIDOR DE ACUEDUCTO D= 3/4" (INCLUYE: 1mt TUBERÍA GALVANIZADA D= 3/4", SOLDADURA, CINTA DE TEFLON, REPOSICIÓN DE CAJILLA EN POLIPROPILENO DE ALTA RESISTENCIA CON TAPA. NO INCLUYE MEDIDOR).</t>
  </si>
  <si>
    <t>RELOCALIZACIÓN DE MEDIDOR DE ACUEDUCTO D= 1" (INCLUYE: 1mt TUBERÍA GALVANIZADA D= 1", SOLDADURA, CINTA DE TEFLON, REPOSICIÓN DE CAJILLA EN POLIPROPILENO DE ALTA RESISTENCIA CON TAPA. NO INCLUYE MEDIDOR).</t>
  </si>
  <si>
    <t>CONEXIONES KIT SILLA YEE 200 x 160 PVC. SUMINISTRO E INSTALACIÓN.</t>
  </si>
  <si>
    <t>CONEXIONES KIT SILLA YEE 315 x 160 PVC. SUMINISTRO E INSTALACIÓN.</t>
  </si>
  <si>
    <t>26 DUCTOS d= 4" DE PVC TDP. SUMINISTRO E INSTALACIÓN. (NO INCLUYE RELLENO).</t>
  </si>
  <si>
    <t>ALCAPARRO (Incluye siembra, caja, tierra negra, abono y tutor. Incluye transporte y disposición final de escombros en sitio autorizado (Distancia de transporte 28 Km). SUMINISTRO Y PLANTACION.</t>
  </si>
  <si>
    <t>EUCALIPTO POMARROSO H= 1.5m  (Incluye siembra, caja, tierra negra, abono y tutor. Incluye transporte y disposición final de escombros en sitio autorizado (Distancia de transporte 28 Km). SUMINISTRO Y PLANTACION.</t>
  </si>
  <si>
    <t>PASTO KYKUYO CORTADO A MÁQUINA (Incluye suministro y riego de tierra fértil de 10CM de espesor e instalación y siembra de pasto y salado y nivelación. SUMINISTRO Y PLANTACION.</t>
  </si>
  <si>
    <t>NOGAL H= 1.5m  (Incluye siembra, caja, tierra negra, abono y tutor. Incluye transporte y disposición final de escombros en sitio autorizado (Distancia de transporte 28 Km). SUMINISTRO Y PLANTACION.</t>
  </si>
  <si>
    <t>ROBLE H= 1.5m  (Incluye siembra, caja, tierra negra, abono y tutor. Incluye transporte y disposición final de escombros en sitio autorizado (Distancia de transporte 28 Km). SUMINISTRO Y PLANTACION.</t>
  </si>
  <si>
    <t>CAUCHO SABANERO H= 1.5m  (Incluye siembra, caja, tierra negra, abono y tutor. Incluye transporte y disposición final de escombros en sitio autorizado (Distancia de transporte 28 Km). SUMINISTRO Y PLANTACION.</t>
  </si>
  <si>
    <t>MAGNÓLIO H= 1.5m  (Incluye siembra, caja, tierra negra, abono y tutor. Incluye transporte y disposición final de escombros en sitio autorizado (Distancia de transporte 28 Km). SUMINISTRO Y PLANTACION.</t>
  </si>
  <si>
    <t>YARUMO H= 1.5m  (Incluye siembra, caja, tierra negra, abono y tutor. Incluye transporte y disposición final de escombros en sitio autorizado (Distancia de transporte 28 Km). SUMINISTRO Y PLANTACION.</t>
  </si>
  <si>
    <t>CONSTRUCCIÓN DE CAJA DE INSPECCIÓN CS 285. INCLUYE TAPA PREFABRICADA Y MARCO.</t>
  </si>
  <si>
    <t>NIVELACIÓN DE CAJA CS 274 EN ANDEN H= 0.40m (INCLUYE CONCRETO 2500 PSI HECHO EN OBRA, LADRILLO TOLETE RECOCIDO 24x12x6. MORTERO 1:5 HECHO EN OBRA. INCLUYE REPOSICIÓN DE MARCO Y TAPA PREFABRICADA).</t>
  </si>
  <si>
    <t>NIVELACIÓN DE CAJA CS 275 EN ANDEN H= 0.40m (INCLUYE CONCRETO 2500 PSI HECHO EN OBRA, LADRILLO TOLETE RECOCIDO 24x12x6. MORTERO 1:5 HECHO EN OBRA. INCLUYE REPOSICIÓN DE MARCO Y TAPA PREFABRICADA).</t>
  </si>
  <si>
    <t>TUBERIA CONCRETO ALTA RESISTENCIA D= 10" (INCLUYE SUMINISTRO, INSTALACIÓN Y MORTERO 2000 PSI PARA RECUBRIMIENTO DE JUNTA).</t>
  </si>
  <si>
    <t>CUADRILLA (TUBERO + 3 AYUDANTES)</t>
  </si>
  <si>
    <t>TUBERIA CONCRETO ALTA RESISTENCIA D= 12" (INCLUYE SUMINISTRO, INSTALACIÓN Y MORTERO 2000 PSI PARA RECUBRIMIENTO DE JUNTA).</t>
  </si>
  <si>
    <t>TUBERIA CONCRETO ALTA RESISTENCIA D= 14" (INCLUYE SUMINISTRO, INSTALACIÓN Y MORTERO 2000 PSI PARA RECUBRIMIENTO DE JUNTA).</t>
  </si>
  <si>
    <t>REDUCCION HD 4"x2" J.H. (Suministro e Instalación).</t>
  </si>
  <si>
    <t>REDUCCION HD 4"x 3" J.H. (Suministro e Instalación).</t>
  </si>
  <si>
    <t>REDUCCION HD 8"x 6" J.H. (Suministro e Instalación).</t>
  </si>
  <si>
    <t>KIT DE NIVELACIÓN PARA HIDRANTE TRÁFICO DE DIÁMETRO DE 4", LONGITUD 400mm. SUMINISTRO E INSTALACIÓN  (INCLUYE TRANSPORTE Y TODOS LOS ELEMENTOS NECESARIOS PARA SU INSTALACIÓN).</t>
  </si>
  <si>
    <t>RAMPA TIPO A (B5) (BASE EN MORTERO 2000 PSI, DESARROLLO DE 1.40m).</t>
  </si>
  <si>
    <t>PIEZA DE REMATE PARA RAMPA PEATONAL, SUMINISTRO Y CONSTRUCCION. LONGITUD 1,20MTS FUNDIDO EN SITIO EN CONCRETO PREMEZCLADO DE 3000 PSI (GRAVA COMUN) INCLUYE FORMALETA EN MADERA</t>
  </si>
  <si>
    <t>PISO EN CONCRETO COLOR OCRE 4000 PSI ESTAMPADO TIPO ESPINA DE PESCADO e=0.12m (INCLUYE SUMINISTRO Y COLOCACIÓN DE CONCRETO, MOLDE DESMOLDANTE, COLOR ENDURECEDOR DE CUARZO, SELLANTE. INCLUYE CORTE Y SELLADO DE JUNTAS..</t>
  </si>
  <si>
    <t>GEODREN VIAL DE 100mm x 1.0m. SUMINISTRO E INSTALACIÓN. (INCLUYE EXCAVACIÓN MANUAL e= 30cm Y RELLENO EN MATERIAL SELECCIONADO PROVENIENTE DE EXCAVACIÓN..</t>
  </si>
  <si>
    <t>SUBBASE GRANULAR PEATONAL SBG_PEA. SUMINISTRO, EXTENDIDO MANUAL, NIVELACIÓN, HUMEDECIMIENTO Y COMPACTACIÓN</t>
  </si>
  <si>
    <t>MATERIAL SELECCIONADO. SUMINISTRO, EXTENDIDO MANUAL, NIVELACIÓN, HUMEDECIMIENTO Y COMPACTACIÓN.</t>
  </si>
  <si>
    <t>RAMPA VEHICULAR FUNDIDA EN EL SITIO EN CONCRETO PREMEZCLADO DE 3000 PSI (GRAVA COMUN) SUM, CONSTR. E INSTALACIÓN. INCLUYE ACABADO EN ADOQUIN DE ARCILLA TIPO TRÁFICO PESADO O SIMILAR, BASE DE 4cm EN MORTERO DE 2000 PSI.</t>
  </si>
  <si>
    <t>CONCRETO GRAVA COMUN DE 3000 PSI (210 Kg/Cm2) PARA RAMPAS DE EMPALME E= 0.20m PROMEDIO, SUMINISTRO Y COLOCACIÓN (INCLUYE EQUIPOS, SUMINISTRO E INSTALACIÓN DE FORMALETA, CURADO DE CONCRETO, MANO DE OBRA).</t>
  </si>
  <si>
    <t>SARDINEL CHAFLANADO DE H-Max 0.50m Y A- Prom 0.15m PARA SEPARADORES. SUM. Y CONST. FUNDIDO EN SITIO EN CONCRETO PREMEZCLADO DE 3000 PSI (GRAVA COMUN) INCLUYE FORMALETA METÁLICA PARA SARDINEL. NO INCLUYE REFUERZO.</t>
  </si>
  <si>
    <t>NIVELACIÓN DE CAJA ETB T-14 H= 0.30m INCLUYE PLACA SUPERIOR EN CONCRETO DE 3000 PSI HECHO EN OBRA 1:2:2, ACERO DE REFUERZO, BLOQUE PARA CÁMARA TELEFÓNICA.</t>
  </si>
  <si>
    <t>NIVELACIÓN DE CAJA ETB T-13 H= 0.30m (INCLUYE CONCRETO, ACERO DE REFUERZO, BLOQUE PARA CÁMARA TELEFÓNICA, MORTERO, ARO Y TAPA ETB).</t>
  </si>
  <si>
    <t>NIVELACIÓN DE CAJA DOBLE DE PASO ETB H= 0.30m (INCLUYE REPOSICIÓN DE MARCO Y TAPA Y BORDILLO PERIMETRAL EN CONCRETO DE  3000 PSI HECHO EN OBRA 1:2:2 CON ARENA DE RIO Y TRITURADO DE 3/4", ACERO DE REFUERZO DE 3/8" Y  1/2".</t>
  </si>
  <si>
    <t>SARDINEL CURVO FUNDIDO EN SITIO EN CONCRETO PREMEZCLADO DE 3000 PSI (GRAVA COMUN) e= 0.20m H= 0.35m SUMINISTRO Y CONSTRUCCIÓN (INCLUYE FORMALETA METÁLICA, ACERO DE REFUERZO Y ALAMBRE NEGRO.</t>
  </si>
  <si>
    <t>JUNTA DE DILATACIÓN ELASTOMÉRICA 250 TAMAÑO 64 x 70 mm (INCLUYE SUMINISTRO E INSTALACIÓN Y TODOS LOS COSTOS DE SUMINISTRO E INSTALACIÓN DE MATERIAL PARA ANCLAJE..</t>
  </si>
  <si>
    <t>ADOQUIN EN CONCRETO 200x100x60mm  A25 (SUMINISTRO E INSTALACIÓN. INCLUYE BASE 4cm MORTERO 2000 PSI Y ARENA DE SELLO).</t>
  </si>
  <si>
    <t>CANECA DE ACERO INOXIDABLE TIPO BARCELONA (SUMINISTRO E INSTALACIÓN. INCLUYE CONCRETO PARA ANCLAJE DE 3000 PSI PREMEZCLADO GRAVA COMÚN..</t>
  </si>
  <si>
    <t>POSTE DE REFERENCIA TIPO INVIAS. INCLUYE SUMINISTRO E INSTALACIÓN. (INCLUYE CONCRETO 2000 PSI PARA ANCLAJE , CONCRETO 2500 PSI PARA POSTE, CONCRETOS HECHOS EN OBRA, INCLUYE REFUERZO, FORMALETA Y PINTURA REFLECTIVA.</t>
  </si>
  <si>
    <t>CUADRILLA (3 AYUDANTES)</t>
  </si>
  <si>
    <t>FRESADO ESTABILIZADO AL 5% CON EMULSIÓN CRL-1 (INCLUYE TRANSPORTE DE MATERIAL FRESADO AL FRENTE DE OBRA DE 40 Km, SUMINISTRO DE EMULSIÓN, INSTALACIÓN DE MATERIAL ESTABILIZADO).</t>
  </si>
  <si>
    <t>FRESADO ESTABILIZADO AL 5% CON EMULSIÓN CRL-1 (INCLUYE TRANSPORTE DE MATERIAL FRESADO AL FRENTE DE OBRA DE 10 Km, SUMINISTRO DE EMULSIÓN, INSTALACIÓN DE MATERIAL ESTABILIZADO).</t>
  </si>
  <si>
    <t>GESTION SOCIAL / GESTION SOCIAL</t>
  </si>
  <si>
    <t>CANALIZACIÓN DE TRÁFICO (INSTALACIÓN, MANTENIMIENTO Y DESINSTALACIÓN MENSUAL) CON SEÑALIZADORES TUBULARES COLOMBINA PLÁSTICA Y TRIPLE CINTA DE SEÑALIZACIÓN (INCLUYE ALQUILER DE SEÑALIZADORES TUBULARES). LONGITUD 3 METROS.</t>
  </si>
  <si>
    <t>UN/ME</t>
  </si>
  <si>
    <t>BANDERERO (INCLUYE ALQUILER DE PALETA PARE-SIGA EN POLIETILENO).</t>
  </si>
  <si>
    <t>H/ME</t>
  </si>
  <si>
    <t>ALQUILER KIT DE EMERGENCIAS (INCLUYE EXTINTOR DE 5 LBS, CAMILLA EN MADERA PRIMEROS AUXILIOS, INMOVILIZADOR CABEZA, CONO DE H= 1.0m Y BOTIQUÍN.</t>
  </si>
  <si>
    <t>GESTION AMBIENTAL / GESTION AMBIENTAL</t>
  </si>
  <si>
    <t>PUNTO DE ACOPIO DE MATERIALES O ESCOMBROS (INCLUYE INSTALACIÓN, MANTENIMIENTO Y DESINSTALACIÓN) (ACOPIO DE FORMA CUADRADA CADA LADO DE 2.50m, CAPCIDAD APROXIMADA 6M3.</t>
  </si>
  <si>
    <t>AVISO PUNTO CREA 1.50m x 0.90m (MATERIAL DE IMPRESIÓN VINILO PARA EXTERIORES. INCLUYE SUMINISTRO E INSTALACIÓN).</t>
  </si>
  <si>
    <t>ALQUILER CARPA VESTIER 2.0m x 2.0m CON ESTRUCTURA, TECHO Y LATERALES EN LONA.</t>
  </si>
  <si>
    <t>PROTECCIÓN A ÁRBOLES (INCLUYE SUMINISTRO Y COLOCACIÓN DE DURMIENTES DE 2.90m x 0.04m x 0.04m Y POLISOMBRA AL 47% DE TAL MANERA QUE GARANTICE la protección al individuo vegetal.</t>
  </si>
  <si>
    <t>ACCESO TEMPORAL A VIVIENDA EN MADERA. SUMINISTRO Y CONSTRUCCIÓN.</t>
  </si>
  <si>
    <t>BARRERA DE CONTENCIÓN MATERIAL DE ARRASTRE (INCLUYE SUMINISTRO Y COLOCACIÓN DE MALLA DE GALLINERO 1 1/4" Y POLISOMBRA 47%).</t>
  </si>
  <si>
    <t>MOVILIZACIÓN DE EQUIPO PESADO EN CAMABAJA (INCLUYE CARGUE, DESCARGUE Y VEHÍCULOS ESCOLTA). FUERA DE PERÍMETRO URBANO. DESDE BOGOTÁ A SUMAPÁZ.</t>
  </si>
  <si>
    <t>VIAJE</t>
  </si>
  <si>
    <t>LABORATORIOS / LABORATORIOS</t>
  </si>
  <si>
    <t>LABORATORIO ANÁLISISDE CALIDAD DEL AGUA. INCLUYE SÓLIDOS TOTALES, SÓLIDOS TOTALES SUSPENDIDOS, COLOR, DBO5, DQO, TURBIEDAD, GRASAS Y ACEITES. INCLUYE TOMA DE MUESTRAS, INFORME Y LOGÍSTICA.</t>
  </si>
  <si>
    <t>ESTABILIZACIÓN DE BASE GRANULAR CON ADITIVO POTENCIALIZADOR FLEXIBILIZANTE + CEMENTO 5%</t>
  </si>
  <si>
    <t>ALQUILER DE CERRAMIENTO TIPO 1: CONSTA DE SEÑALIZADORES TUBULARES PLÁSTICOS, TRIPLE CINTA PELIGRO CAL. 4, POLISOMBRA 65% PARA CERRAMIENTO. (INCLUYE INSTALACIÓN, MANTENIMIENTO Y DESINSTALACIÓN).</t>
  </si>
  <si>
    <t>ML/ME</t>
  </si>
  <si>
    <t>ALQUILER DE CERRAMIENTO TIPO 2: CONSTA DE POSTES ROLLIZOS DE 1.90mt DE ALTURA LIBRE CON BASE EN CONCRETO 1500 PSI DE 30cm x 30cm, DOBLE CINTA PELIGRO CAL. 4, TELA PARA CERRAMIENTO.(INCL INSTALACION, MANTENIMIENTO Y DESINSTALACIÓN).</t>
  </si>
  <si>
    <t>LAVADO DE ESTRUCTURA EN CONCRETO Y/O METÁLICAS. INCLUYE ALQUILER DE HIDROLAVADORA 1300W. INCLUYE IMPLEMENTOS DE ASEO (DETERGENTE INDUSTRIAL), TRANSPORTE, AGUA, COMBUSTIBLE Y MANO DE OBRA.</t>
  </si>
  <si>
    <t>CONTENEDOR DE RAICES (1.60m x 1.60m x 1.60m)INCLUYE MUROS EN CONCRETO GRAVA COMÚN 3000 PSI (210 Kg/Cm2), SUMINISTRO CONSTRUCCIÓN Y FILTRO EN GRAVILLA 1/2", FORMALETA Y REFUERZO. NO INCLUYE TIERRA NEGRA.</t>
  </si>
  <si>
    <t>CONTENEDOR DE RAICES (1.40m x 1.40m x 1.40m)INCLUYE MUROS EN CONCRETO GRAVA COMÚN 3000 PSI (210 Kg/Cm2), SUMINISTRO CONSTRUCCIÓN Y FILTRO EN GRAVILLA 1/2", FORMALETA Y REFUERZO. NO INCLUYE TIERRA NEGRA.</t>
  </si>
  <si>
    <t>SEMÁFORO VEHICULAR DE POLICARBONATO (3x200), LENTES DE POLICARBONATO DE 8", TRES LUCES, SISTEMA DE ILUMINACIÓN A LEDS. SUMINISTRO E INSTALACIÓN.</t>
  </si>
  <si>
    <t xml:space="preserve">SEMÁFORO PEATONAL DE POLICARBONATO (2x200), LENTES DE POLICARBONATO DE 8", DOS LUCES, SISTEMA DE ILUMINACIÓN A LEDS. SUMINISTRO E INSTALACIÓN. </t>
  </si>
  <si>
    <t>POSTE TIPO MASTIL T1 (3.60m) EN TUBO SCH 40 GALVANIZADO Y PINTADO. SUMINISTRO E INSTALACIÓN.</t>
  </si>
  <si>
    <t>POSTE TIPO MENSULA T2 (5.50m) EN TUBO SCH 40 GALVANIZADO Y PINTADO. SUMINISTRO E INSTALACIÓN.</t>
  </si>
  <si>
    <t>ADOQUIN DE ARCILLA COLOR ROJO O SIMILAR (26x6x6cm) (Incluye arena de peña para sello, Base 5cm en mortero de 2000 PSI) Transporte petreos 28 Km. SUMINISTRO E INSTALACIÓN.</t>
  </si>
  <si>
    <t>ACERO LISO PARA TRANSFERENCIA DE LOSAS D= 1 1/4" (NO INCLUYE CANASTILLA). SUMINISTRO E INSTALACIÓN.</t>
  </si>
  <si>
    <t>GEOSINTETICOS / GEOMEMBRANAS</t>
  </si>
  <si>
    <t>NEOPRENO REFORZADO 0.40 x 0.90 x 1" DOBLE REFUERZO SUMINISTRO E INSTALACIÓN (INCLUYE LIMPIEZA DE LA SUPERFICIE CON CHORRO DE AIRE A PRESIÓN, HERRAMIENTA MENOR Y COMPRESOR).</t>
  </si>
  <si>
    <t>EMPATE EN LÍNEA DE TUBERÍA DE ACERO (HA) A TUBERÍA PVC 8". SUMINISTRO E INSTALACIÓN. (INCLUYE ACOPLE UNIVERSAL D= 8" R1, UNIÓN DE REPARACIÓN D=8" Y 1mt DE TUBERÍA PVC D= 8" RDE 21).</t>
  </si>
  <si>
    <t>EMPATE EN LÍNEA DE TUBERÍA DE ACERO (HA) A TUBERÍA PVC 4". SUMINISTRO E INSTALACIÓN. (INCLUYE ACOPLE UNIVERSAL D= 4", UNIÓN DE REPARACIÓN D=4" Y 1mt DE TUBERÍA PVC D= 4" RDE 21).</t>
  </si>
  <si>
    <t>EMPATE EN LÍNEA DE TUBERÍA DE ACERO (HA) A TUBERÍA PVC 3". SUMINISTRO E INSTALACIÓN. (INCLUYE ACOPLE UNIVERSAL D= 3", UNIÓN DE REPARACIÓN D=3" Y 1mt DE TUBERÍA PVC D= 3" RDE 21).</t>
  </si>
  <si>
    <t>EMPATE EN LÍNEA DE TUBERÍA DE ACERO (HA) A ASBESTO CEMENTO (AC) 8".SUMINISTRO E INSTALACIÓN. (INCLUYE DOS ACOPLES UNIVERSAL D= 8" R1  Y 1mt DE TUBERÍA PVC D= 8" RDE 21).</t>
  </si>
  <si>
    <t>EMPATES EN LÍNEA DE TUBERÍA EN PVC A HD 12". SUMINISTRO E INSTALACIÓN. (INCLUYE ADAPTADOR BRIDA 12" R2, UNIÓN DE REPARACIÓN 12" Y 1mt DE TUBERÍA PVC D= 12" RDE 21).</t>
  </si>
  <si>
    <t>EMPATES EN LÍNEA DE TUBERÍA EN PVC A AC 6". SUM E INST. (INCL ACOPLE UNIVERSAL R1 - R2 D= 6", UNIÓN PVC U.M. D= 6", UNIÓN GIBAULT HD PARA AC CL. 25 D= 6", UNION DE REPARACIÓN D= 6 Y 1 METRO DE TUBERÍA PVC D= 6" RDE 21).</t>
  </si>
  <si>
    <t>EMPATES EN LÍNEA DE TUBERÍA EN PVC A AC 8". SUM E INST. (INCL ACOPLE UNIVERSAL R1- R2 D= 8", UNIÓN PVC U.M. D= 8", UNIÓN GIBAULT HD PARA AC CL. 25 D= 8", UNION DE REPARACIÓN D= 8 Y 1 METRO DE TUBERÍA PVC D= 8" RDE 21).</t>
  </si>
  <si>
    <t>EMPATES EN LÍNEA DE TUBERÍA EN PVC A AC 12". SUM E INST. (INCL ACOPLE UNIVERSAL R1- R2 D= 12", UNIÓN PVC U.M. D= 12", UNIÓN GIBAULT HD PARA AC CL. 25 D= 12", UNION DE REPARACIÓN D= 12 Y 1 METRO DE TUB PVC D= 12" RDE 21).</t>
  </si>
  <si>
    <t>EMPATE EN LÍNEA DE TUBERÍA EN PVC  A HF 4". SUM E INST. (INCL UNIÓN DE REPARACIÓN PVC U.M.  D=4", ADAPTADOR MACHO PVC US D=4", UNIÓN GIBAULT HD CL. 25 D= 4"  Y 1mt DE TUBERÍA PVC D= 4" RDE 21).</t>
  </si>
  <si>
    <t>EMPATES EN LÍNEA DE TUBERÍA EN PVC A HF 6". SUM E INST. (INCL UNIÓN GIBAULT D=6", UNIÓN PVC U.M. D= 6", UNIÓN, UNION DE REPARACIÓN D= 6 Y 1 METRO DE TUBERÍA PVC D= 6" RDE 21).</t>
  </si>
  <si>
    <t>EMPATE EN LÍNEA DE TUBERÍA EN PVC  A HG 4". SUM E INST. (INCL UNIÓN DE REPARACIÓN PVC U.M.  D=4", ADAPTADOR MACHO PVC US D=4", UNIÓN GIBAULT HD CL. 25 D= 4"  Y 1mt DE TUBERÍA PVC D= 4" RDE 21).</t>
  </si>
  <si>
    <t>CONSTRUCCIÓN DE CAJA PARA VALVULA D= 3", D= 4", D= 6" Y D= 8" (NORMA EAAB NS-027) DE 0.4m x0.5m H=2.0m (Incluye Marco y Tapa).</t>
  </si>
  <si>
    <t>CONSTRUCCIÓN DE CAJA PARA VALVULA D= 10", D= 12" DE 0.5m x0.6m H=2.0m (Incluye tapa válvula de seguridad).</t>
  </si>
  <si>
    <t>2 DUCTOS D=3"  Y 9 DUCTOS D=6" PVC A TDP. SUMINISTRO E INSTALACIÓN. (No Incluye Rellenos).</t>
  </si>
  <si>
    <t>ENTIBADO EC-2 CONTÍNUO MADERA CON PERFILES METÁLICOS Y PARALES TELESCÓPICOS. SUMINISTRO E INSTALACIÓN.</t>
  </si>
  <si>
    <t>ACOMETIDA DOMICILIARIA DE 1/2". SUMINISTRO E INSTALACIÓN. (INCLUYE TUBERIA PF D=1/2", REGISTROS Y ACCESORIOS, LOG. PROM. = 6.50m).</t>
  </si>
  <si>
    <t>PROTECTOR DE RAMPA EN TUBERÍA A.N. 2". SUMINISTRO E INSTALACIÓN. INCLUYE ANCLAJES EN CONCRETO PREMEZCLADO DE 3000 PSI (GRAVA COMUN).</t>
  </si>
  <si>
    <t>RELOCALIZACIÓN DE MEDIDOR DE ACUEDUCTO D= 1/2" (INCLUYE 1.0m TUBERÍA GALVANIZADA D= 1/2", SOLDADURA, CINTA DE TEFLON,  Y REPOSICIÓN DE CAJILLA EN POLIPROPILENO DE ALTA RESISTENCIA CON TAPA, NO INCLUYE MEDIDOR.).</t>
  </si>
  <si>
    <t>CONCRETO GRAVA COMÚN 4000 PSI (280 Kg/Cm2) PARA PLACAS DE ACCESO. SUMINISTRO Y COLOCACIÓN. (INCLUYE EQUIPOS, SUMINISTRO E INSTALACIÓN DE FORMALETA, CURADO DEL CONCRETO, MANO DE OBRA).</t>
  </si>
  <si>
    <t>CONCRETO 4000 PSI (280 Kg/Cm2) PARA CÁMARAS ESPECIALES DE INTERCONEXIÓN DE ALCANTARILLADO (PREMEZCLADO, INCLUYE SUMINISTRO, FORMALETA Y COLOACIÓN. NO INCLUYE REFUERZO NI CURADO).</t>
  </si>
  <si>
    <t>PEDESTAL PARA EQUIPO DE CONTROL EN CONCRETO DE 3000 PSI (1.0m x 1.0m x 1.0m).</t>
  </si>
  <si>
    <t>MOVILIZACIÓN DE EQUIPO DESDE LA OBRA HASTA SITIO AUTORIZADO EN CUMPLIMIENTO DEL PMT DENTRO DEL AREA DE INFLUENCIA DE LA OBRA (INCLUYE CARGUE, DESCARGUE Y CARROS ESCOLTA). EL VIAJE ES IDA Y VUELTA.</t>
  </si>
  <si>
    <t>SARDINEL ESPECIAL A 110 PARA RAMPA TIPO B (SUMINISTRO E INSTALACION. INCLUYE 3CM MORTERO 2000 PSI)</t>
  </si>
  <si>
    <t>RAMPA TIPO B (B12) LONGITUD=3.00m, DESARROLLO=0.40mt (Incluye material de base mortero 2000 PSI)</t>
  </si>
  <si>
    <t>SARDINEL ESPECIAL A 110 PARA RAMPA TIPO B (SUMINISTRO E INSTALACION. NO INCLUYE MATERIAL DE BASE)</t>
  </si>
  <si>
    <t>RAMPA TIPO B (B12) LONGITUD=3.00m, DESARROLLO=0.40mt (Incluye material de base mortero 1:5 hecho en obra)</t>
  </si>
  <si>
    <t>RAMPA TIPO B (B12) LONGITUD=3.00m, DESARROLLO=0.40mt (No incluye material de base)</t>
  </si>
  <si>
    <t>SUBBASE GRANULAR CLASE A (SBG_A) ESTABILIZADA CON CEMENTO AL 4% (Suministro, Extendido, Nivelación, Humedecimiento y Compactación con vibrocompactador)</t>
  </si>
  <si>
    <t>SUBBASE GRANULAR CLASE A (SBG_A) ESTABILIZADA CON CEMENTO AL 4% (Suministro, Extendido, Nivelación, Humedecimiento y Compactación con vibrocompactador) Distancia de transporte 28 Km</t>
  </si>
  <si>
    <t>CODO HD 22.5° EXTREMO LISO PARA PVC D=8" (Suministro e Instalación)</t>
  </si>
  <si>
    <t>ELIMINACIÓN DE SETO (H&gt; 2m) INCLUYE DESENRAIZAMIENTO, TRANSPORTE Y DISPOSICIÓN FINAL DE ESCOMBROS EN SITIO AUTORIZADO (Distancia de transporte 28 Km)</t>
  </si>
  <si>
    <t>1 DUCTO D= 3" PVC-TDP CON 3 CABLES. SUMINISTRO E INSTALACIÓN. INCL. EXCAV. EXTENDIDO, HUMEDECIMIENTO Y COMPACTACIÓN DE RELLENOS PARA REDES EN ARENA DE PEÑA Y EN MATERIAL SELECC. PROVENIENTE DE LA EXCAVACIÓN.</t>
  </si>
  <si>
    <t>CONSTRUCCIÓN DE BASE MOTOR. INCLUYE SUMINISTRO Y COLOCACIÓN DE CONCRETO 3000 PSI HECHO EN OBRA 1:2:2, ARENA DE RIO Y TRITURADO 3/4". INCLUYE ACERO DE REFUERZO Y SISTEMA DE ANCLAJE PARA POSTE METÁLICO.</t>
  </si>
  <si>
    <t xml:space="preserve">1 DUCTO D= 3" PVC-TDP CON 2 CABLES. SUMINISTRO E INSTALACIÓN. INCL. EXCAV. EXTENDIDO, HUMEDECIMIENTO Y COMPACTACIÓN DE RELLENOS PARA REDES EN ARENA DE PEÑA Y EN MATERIAL SELECC. PROVENIENTE DE LA EXCAVACIÓN. </t>
  </si>
  <si>
    <t>VIAS FERREAS / VIAS FERREAS</t>
  </si>
  <si>
    <t>CONSTRUCCIÓN DE BASE PARA INSTALACIÓN DE SEMÁFORO FERROVIARIO. INCLUYE SUMINISTRO Y COLOCACIÓN DE CONCRETO 3000 PSI HECHO EN OBRA 1:2:2, ARENA DE RIO Y TRITURADO DE 3/4". INCLUYE ACERO DE REFUERZO.</t>
  </si>
  <si>
    <t>CUADRILLA (OFICIAL + 10 AYUDANTES)</t>
  </si>
  <si>
    <t>BALASTO TAMAÑO DEL AGREGADO ENTRE 1/2" Y 3". SUMINISTRO E INSTALACIÓN.</t>
  </si>
  <si>
    <t>DESMONTE, INSTALACIÓN Y NIVELACIÓN DE RIELES (INCLUYE EQUIPO DE OXICORTE Y RETIRO CON EQUIPO)</t>
  </si>
  <si>
    <t>CAJA DE INSPECCION 0.80X0.8M. SUMINISTRO Y CONSTRUCCION. (H=0.6M. Incluye marco y tapa, no incluye base y cañuela).</t>
  </si>
  <si>
    <t>CONEXION GEODREN VIAL 100MMX1.00M A POZO EXISTENTE (INC. EXCAVACION MANUAL, TRANSPORTE Y DISPOSICION FINAL, RELLENOS EN BASE GRANULAR CLASEB,SUMINISTRO E INSTALACION TUBERIA SANITARIA PVC D=4" Y ACCESORIOS PVC SANITARIA.</t>
  </si>
  <si>
    <t>CODO HD 22,5° EXTREMO LISO PARA PVC D=8" (SUMINISTRO E INSTALACION).</t>
  </si>
  <si>
    <t>TEE HD 22,5° EXTREMO LISO 4"X2" (SUMINISTRO E INSTALACION).</t>
  </si>
  <si>
    <t>TUBERIA DE ACERO SIN COSTURAS ASTM-A-53 SCH40 D=12". SUMINISTRO E INSTALACION. (INCLUYE TRANSPORTE).</t>
  </si>
  <si>
    <t>2 DUCTOS D=2" PVC PESADO DB. SUMINISTRO E INSTALACION. (NO INCLUYE RELLENOS).</t>
  </si>
  <si>
    <t>VADO PARA ACCESIBILIDAD A MOVILIDAD REDUCIDA EN ANCHO=3.20M, DESARROLLO=2.00M, SUMINISTRO Y CONSTRUCCION, EN ESPACIO PUBLICO EXISTENTE. ALTO ESTANDAR DE ANDEN DE 0.20M (INC. BASE ARENA NIVELADA, ARENA SELLO, RELLENO.</t>
  </si>
  <si>
    <t>VADO PARA ACCESIBILIDAD A MOVILIDAD REDUCIDA EN ANCHO=3.20M, DESARROLLO=2.00M, SUMINISTRO Y CONSTRUCCION, EN ESPACIO PUBLICO EXISTENTE. ALTO ESTANDAR DE ANDEN DE 0.20M (INC. BASE ARENA NIVELADA, ARENA SELLO, (A=1M2).</t>
  </si>
  <si>
    <t>ESQUINA DEPRIMIDA ANCHO DE ANDEN =4.50M. SUMINISTRO Y CONSTRUCCION. (INCLUYE RELLENO DE 1.70M PENDIENTE 10% H ANDEN=0.20M(INCLUYE RELLENO, LOSETA PREFABRICADA,BASE ARENA NIVELACION Y SELLO, LOSA EN CONCRETO).</t>
  </si>
  <si>
    <t>CONSTRUCCION Y ADECUACION DE SEPARADOR CENTRAL CON PASO A NIVEL CERO PARA ACCESIBILIDAD A MOVILIDAD REDUCIDA DE ANCHO=4,00M. EN ESPACIO PUBLICO EXISTENTE ALTO ESTANDAR DE ANDEN EN CONCRETRO DE 0.20M.</t>
  </si>
  <si>
    <t>CONCRETO Y ACERO PARA ESTRUCTURAS / ESTRUCTURAS EN ACERO</t>
  </si>
  <si>
    <t>ACERO ESTRUCTURAL A-36 PHR Y/Ó A-500 C, SUMINISTRO,FABRICACION,GALVANIZADO EN CALIENTE, PINTURA, TRANSPORTE Y MONTAJE, PARA ESTACION TIPO TRANSMILENIO O ESTRUCTURA AL AIRE LIBRE. LIMPIEZA CON SANDBLASTING SEGUN NORMA</t>
  </si>
  <si>
    <t>POSTENSIONAMIENTO (INCLUYE TORONES CALIDAD 270K, ASTM A 416, LOW RELAXATION O SIMILAR, ANCLAJE, DUCTOS METALICOS GALVANIZADOS CON UNIONES, SERVICIO DE TENSIONAMIENTO CON GATO MULTITORON E INYECCION  CON EQUIPO Y OPERARIO)</t>
  </si>
  <si>
    <t>TON-M</t>
  </si>
  <si>
    <t>FUCCIA H=1.3mt (Incluye tierra, abono, tutor, transporte y disposición final de escombros a 28 km). SUMINISTRO Y PLANTACION.</t>
  </si>
  <si>
    <t>DURAZNILLO H=1.5mt (Incluye tierra, abono, tutor, transporte y disposición final de escombros a 28 km). SUMINISTRO Y PLANTACION.</t>
  </si>
  <si>
    <t>CALISTEMO H=1.5mt (Incluye tierra, abono, tutor, transporte y disposición final de escombros a 28 km). SUMINISTRO Y PLANTACION.</t>
  </si>
  <si>
    <t>AMARRABOLLO H=1.3mt (Incluye tierra, abono, tutor, transporte y disposición final de escombros a 28 km). SUMINISTRO Y PLANTACION.</t>
  </si>
  <si>
    <t>GUAYACAN H=1.5mt (Incluye tierra, abono, tutor, transporte y disposición final de escombros a 28 km). SUMINISTRO Y PLANTACION.</t>
  </si>
  <si>
    <t>ARRAYAN H=1.3mt (Incluye tierra, abono, tutor, transporte y disposición final de escombros a 28 km). SUMINISTRO Y PLANTACION.</t>
  </si>
  <si>
    <t>CARBONERO H=1.5mt (Incluye tierra, abono, tutor, transporte y disposición final de escombros a 28 km). SUMINISTRO Y PLANTACION.</t>
  </si>
  <si>
    <t>ENDRINO H=1.5mt (Incluye tierra, abono, tutor, transporte y disposición final de escombros a 28 km). SUMINISTRO Y PLANTACION.</t>
  </si>
  <si>
    <t>HAYUELO  H=1.5mt (Incluye tierra, abono, tutor, transporte y disposición final de escombros a 28 km). SUMINISTRO Y PLANTACION.</t>
  </si>
  <si>
    <t>SIETE CUEROS NAZARENO  H=1.5mt (Incluye tierra, abono, tutor, transporte y disposición final de escombros a 28 km). SUMINISTRO Y PLANTACION.</t>
  </si>
  <si>
    <t>CUBRESUELOS BALSAMINA (incluye 20 unidades por M2 y  transporte y disposición final de escombros a 28 km). SUMINISTRO Y PLANTACION.</t>
  </si>
  <si>
    <t>FALSO PIMIENTO H=1.3M (incluye siembra, tierra, abono y tutor) Incluye  transporte y disposición final de escombros en sitio autorizado a 28 km). SUMINISTRO Y PLANTACION.</t>
  </si>
  <si>
    <t>CUBRESUELOS SUELDA (incluye 20 unidades por M2 y transporte y disposición final de escombros en sitio autorizado (distancia de transporte 28 Km)). SUMINISTRO Y PLANTACION.</t>
  </si>
  <si>
    <t>ADOQUIN EN CONCRETO COLOR OCRE 200 X 100 A25 (Suministro e instalación. Incluye base 4cm mortero 2000PSI y arena de sello)</t>
  </si>
  <si>
    <t>ADOQUIN ECOLOGICO EN CONCRETO DE 40 X 40 X 8cm. SUMINISTRO E INSTALACION. (Incluye suministro, extendido, nivelación y compactación de recebo e=0,15m, 0,02m de tierra, grama y mano de obra)</t>
  </si>
  <si>
    <t>REDUCTOR DE VELOCIDAD BAJO EN CONCRETO PREMEZCLADO 4000 PSI GRAVA COMÚN. SUMINISTRO E INSTALACION. (INCLUYE FORMALETA,  REFUERZO, CURADO Y PINTURA.</t>
  </si>
  <si>
    <t>DEMOLICIÓN MANUAL DE CAMARA DE PASO DOBLE ETB (INCLUYE DEMOLICIÓN DE PLACA PISO, TAPA, MUROS Y CAÑUELAS Y CARGUE)</t>
  </si>
  <si>
    <t>PILOTE PREEXCAVADOS EN CONCRETO TREMIE DE 3000PSI (210 Kg/cm2) ACELERADO A 2 DIAS (INC. ACELERANTE, ALQUILER DE EQUIPO DE PERFORACION CON OPERARIO, MANO DE OBRA, TRANSPORTE Y DISPOSICION FINAL DE ESCOMBROS AUTORIZADOA 21KM.</t>
  </si>
  <si>
    <t>ESTRIBOS CONCRETO GRAVA COMUN 3000PSI (210kG/cm2) ACELERADO A 2 DIAS (INCLUYE ACELERANTE, FORMALETA, CURADO DE CONCRETO Y MANO DE OBRA).</t>
  </si>
  <si>
    <t>IZAJE Y MONTAJE DE VIGA EN CONCRETO L=30mt APROX INCLUYE DOS GRUAS TELESCOPICAS 50TON PERSONAL PARA IZAJE Y MONTAJE</t>
  </si>
  <si>
    <t>CUADRILLA (2OFICIAL + 4 AYUDANTES)</t>
  </si>
  <si>
    <t>DESCABECE DE PILOTES (INCLUYE TRANSPORTE Y DISPOSICIÓN FINAL DE ESCOMBROS EN SITIO AUTORIZADO A 21 km.</t>
  </si>
  <si>
    <t>ESQUINA DEPRIMIDA ANCHO DE ANDEN =4.50M RAMPA L=1.7m. SUMINISTRO Y CONSTRUCCION.(INCLUYE RELLENO DE 1.70M PENDIENTE 10% H ANDEN=0.20M(INCLUYE RELLENO, LOSETA PREFABRICADA,BASE ARENA NIVELACION Y SELLO, LOSA EN CONCRETO).</t>
  </si>
  <si>
    <t>OBRAS DE ARTE Y EDIFICACIONES / OBRAS DE ARTE Y EDIFICACIONES</t>
  </si>
  <si>
    <t>PANEL PREFABRICADO EN CONCRETO REFORZADO CON FIBRA DE VIDRIO PARA CONFORMACION DE MUROS, PARA ESTACIONES DEL SISTEMA TRANSMILENIO. SUMINISTRO E INSTALACION.</t>
  </si>
  <si>
    <t>OBRAS DE ARTE Y EDIFICACIONES / ACABADOS</t>
  </si>
  <si>
    <t>FILOS (Incluye suministro y colocación de mortero 1:4 impermeabilizado hecho en obra)</t>
  </si>
  <si>
    <t>OBRAS DE ARTE Y EDIFICACIONES / PINTURA</t>
  </si>
  <si>
    <t>PINTURA BASE AGUA SOBRE MUROS 3 MANOS (Incluye suministro y colocación de pintura base en agua para exteriores)</t>
  </si>
  <si>
    <t>ENCHAPE EN GRANITO PARA INTERIORES 33 x 33 CM2 (Incluye suministro y colocación de 3cm de adhesivo premezclado, lechada de cemento y boquilla)</t>
  </si>
  <si>
    <t>ZOCALO MEDIA CAÑA EN GRANITO PARA INTERIORES H=7.2CM (Incluye suministro y colocación de material de pega)</t>
  </si>
  <si>
    <t>ENCHAPE EN PORCELANATO BEIGE 60 x 60CM2 (Incluye suministro y colocación de 3cm de adhesivo premezclado, lechada de cemento, boquilla)</t>
  </si>
  <si>
    <t>GUARDA ESCOBA EN PORCELANATO H=10CM (Incluye suministro y colocación de 3cm de adhesivo premezclado, lechada de cemento y boquilla)</t>
  </si>
  <si>
    <t>ENCHAPE PISO PIZARRA NATURAL DE 40x40CM2 (Incluye suministro y colocación de 3cm de adhesivo premezclado, lechada de cemento y boquilla)</t>
  </si>
  <si>
    <t>FLANCHE LATERAL, REMATE DE CUBIERTA EN LAMINA GALVANIZADA Y PINTADA. DESARROLLO 0.30M. SUMINISTRO E INSTALACION. (No incluye andamio)</t>
  </si>
  <si>
    <t>REMATE DE CUBIERTA Y CORTAGOTERA EN LAMINA GALVANIZADA Y PINTADA. DESARROLLO 0.15M (No incluye andamio). SUMINISTRO E INSTALACION.</t>
  </si>
  <si>
    <t>DISPENSADOR METALICO PARA JABON LIQUIDO PARA INSTALAR EN MESON RECARGA DE JABON INFERIOR PUSH SUPERIOR DOCOL O SIMILAR. SUMINISTRO E INSTALACION.</t>
  </si>
  <si>
    <t>JUEGO DE INCRUSTACIONES COMPLETO (Incluye jabonera, portarollo y toallero). SUMINISTRO E INSTALACION.</t>
  </si>
  <si>
    <t>LAVAPLATOS EN ACERO INOXIDABLE DE SOBREPONER CON ALETA Cr DE 1.0 x 0.50 MTS. SUMINISTRO E INSTALACION.</t>
  </si>
  <si>
    <t xml:space="preserve">CONCRETO 2000PSI PARA MUERTOS (Premezclado. Incluye suministro formaleteo y colocación. No incluye refuerzo, curado) </t>
  </si>
  <si>
    <t xml:space="preserve">CONCRETO 4000 PSI PARA PLACAS Y VIGAS AEREAS (Premezclado. Incluye suministro, formaleteo y colocación. No incluye refuerzo, curado, andamio, cerchas, parales) </t>
  </si>
  <si>
    <t>TUBERIA PVC SANITARIA D=2" (Incluye suministro e instalación)</t>
  </si>
  <si>
    <t>TAPON DE PRUEBA PVC SANITARIA D=2" (Incluye suministro e instalación)</t>
  </si>
  <si>
    <t>TAPON DE PRUEBA PVC SANITARIA D=4" (Incluye suministro e instalación)</t>
  </si>
  <si>
    <t>CODO 45° PVC SANITARIA D=4" (Incluye suministro e instalación).</t>
  </si>
  <si>
    <t>CODO 45°CXE  PVC SANITARIA D=2" (Incluye suministro e instalación).</t>
  </si>
  <si>
    <t>CODO 90° CXE PVC SANITARIA D=4" (Incluye suministro e instalación).</t>
  </si>
  <si>
    <t>YEE PVC SANITARIA D=2" (Incluye suministro e instalación).</t>
  </si>
  <si>
    <t>YEE PVC SANITARIA D=4" (Incluye suministro e instalación).</t>
  </si>
  <si>
    <t>YEE DOBLE PVC SANITARIA D=4" (Incluye suministro e instalación).</t>
  </si>
  <si>
    <t>PUNTO SANITARIO 4" PARA FLUXOMETRO ( Incluye suministro e instalación. Incluye codo 45°, tuberia PVC sanitaria, union, soldadura y cinta teflon).</t>
  </si>
  <si>
    <t>TUBERIA PVC E.L. D= 1 1/4"  200 PSI (Incluye suministro e instalación, soldadura).</t>
  </si>
  <si>
    <t>TUBERIA PVC E.L. D= 1 RDE 13.5 - 315 PSI (Incluye suministro e instalación, soldadura).</t>
  </si>
  <si>
    <t>TEE PVC E.L. D= 1 1/2" (Incluye suministro e instalación, soldadura).</t>
  </si>
  <si>
    <t>TEE PVC E.L. D= 1 1/4" (Incluye suministro e instalación, soldadura).</t>
  </si>
  <si>
    <t>TEE PVC E.L. D= 1" (Incluye suministro e instalación, soldadura).</t>
  </si>
  <si>
    <t>CODO 90° PVC E.L. D= 1 1/4" (Incluye suministro e instalación, soldadura).</t>
  </si>
  <si>
    <t>CODO 90° PVC E.L. D= 1" (Incluye suministro e instalación, soldadura).</t>
  </si>
  <si>
    <t>CODO 90° PVC E.L. D= 1 1/2" (Incluye suministro e instalación, soldadura).</t>
  </si>
  <si>
    <t>REDUCCION PVC E.L. D= 1 1/2" A 1 1/4" (Incluye suministro e instalación, soldadura).</t>
  </si>
  <si>
    <t>REDUCCION PVC E.L. D= 1 1/4" A 1" (Incluye suministro e instalación, soldadura).</t>
  </si>
  <si>
    <t>REDUCCION PVC E.L. D= 1" A 3/4" (Incluye suministro e instalación, soldadura).</t>
  </si>
  <si>
    <t>REDUCCION PVC E.L. D=3/4"  A 1/2" (Incluye suministro e instalación, soldadura).</t>
  </si>
  <si>
    <t>REGISTRO BOLA 1/2" TIPO PESADO (Incluye suministro e instalación, soldadura y cinta teflon)</t>
  </si>
  <si>
    <t>REGISTRO BOLA 1" TIPO PESADO (Incluye suministro e instalación, soldadura y cinta teflón)</t>
  </si>
  <si>
    <t>REGISTRO DE BOLA 1 1/4" TIPO PESADO (Incluye suministro e instalación, soldadura y cinta teflon)</t>
  </si>
  <si>
    <t>PUNTO HIDRAULICO D=1" PARA SANITARIO FLUXOMETRO (Incluye suministro e instalación, incluye codo 45°, tuberia PVC E.L., tee PVC E.L., soldadura y cinta teflon)</t>
  </si>
  <si>
    <t>PUNTO HIDRAULICO D=1/2" PARA SANITARIO FLUXOMETRO (Incluye suministro e instalación, incluye codo 45°, tuberia PVC E.L., tee PVC E.L., soldadura y cinta teflon)</t>
  </si>
  <si>
    <t>CONDUCTOR RED DE BAJA TENSION 31/0 + 12 600V CU CONDUCTORES DE LA PARCIAL ENTRE LOS VAGONES NORTE Y SUR. SUMINISTRO E INSTALACION.</t>
  </si>
  <si>
    <t>ACOMETIDA TRIFASICA 36+18AWG THHN-600VCU. SUMINISTRO E INSTALACION. ACOMETIDA DESDE EL ARMARIO VAGON NORTE QUE ALIMENTA LAS TOMAS MONOFASICAS Y TRIFASICAS DE SERVICIO POR DEBAJO DEL PISO INSTALADO EN TUBERIA METALICA DE 1"</t>
  </si>
  <si>
    <t>ACOMETIDA TRIFASICA 32/0+11/0AWG THHN600V CU, SUMINISTRO E INSTALACION, ACOMETIDA PARCIAL ENTRE ARMARIOS DE VAGON NORTE Y SUR PARA ALIMENTACION DE TABLERO DE NORMAL DE VAGON SUR, VA POR TUBERIA EMT 2" POR DEBAJO DEL PISO.</t>
  </si>
  <si>
    <t>CANALETA METALICA DE 12CM x 5CM CON TAPA. SUMINISTRO E INSTALACION. INCLUYE TROQUE EN TAQUILLAS PARA ALOJAR LOS CONDUCTORES DE VOZ, DATOS Y ENERGIA ENTRE LOS PUESTOS DE LAS TAQUILLAS</t>
  </si>
  <si>
    <t>SALIDA PARA TOMA MONOFASICA DOBLE (Toma de servicio vagones) ES LA SALIDA DESDE LA CAJA METALICA MAS CERCANA EN EL PISO DEL VAGON HASTA LA TOMA EN LA COLUMNA INTERIOR DEL VAGON.</t>
  </si>
  <si>
    <t>SALIDA PARA TOMA TRIFASICA DE SEGURIDAD 1" EMT ES LA SALIDA DESDE LA CAJA METALICA MAS CERCANA EN EL PISO DEL VAGON (CORRESPONDIENTE A LA ACOMETIDA DE TOMA DE SERV) HASTA LA TOMA EN LA COLUMNA INTERIOR DEL VAGON.</t>
  </si>
  <si>
    <t>SALIDA PARA TOTEMS NORTE Y SUR EN TUBERIA EMT DE 1" Y CONDUCTOR 2x10 CU. INCLUYE SUMINISTRO DE SOPORTARIA, ANDAMIO Y PERSONAL PARA TRABAJO EN ALTURA. SUMINISTRO E INSTALACION.</t>
  </si>
  <si>
    <t>BALA CON BOMBILLOS AHORRADORES 2x20 W 120V INSTALADOS EN EL TECHO DE LAS TAQUILLAS. SUMINISTRO E INSTALACION. INCLUYE SUMINISTRO E INSTALACION  DE INTERRUPTOR Y APERTURA DE HUECO EN CIELO RASO FALSO PARA FIJACION.</t>
  </si>
  <si>
    <t>SALIDA PARA MOTORES PUERTAS EMT 3/4" ES LA SALIDA DESDE LA CAJA METALICA MAS CERCANA EN EL TECHO DEL VAGON, HASTA LA SALIDA EN EL COSTADO DEL VAGON. INCLUYE TUBERIA PARA EL CIRCUITO DIGITAL DE MANDO.</t>
  </si>
  <si>
    <t>2 DUCTOS DE 3" PVC SE INSTALA EN EL PISO AL LADO DE LOS VAGONES PARA EL SISTEMA DE ENERGIA Y/O COMUNICACIONES. INCLUYE APERTURA DE ZANJA, COMPACTACION Y RETIRO DE ESCOMBROS</t>
  </si>
  <si>
    <t>1 DUCTO DE 3/4" EMT (PARA SALIDAS DE PUBLICIDAD) CON ESTA TUBERIA SE ALIMENTAN LAS SALIDAS DE PUBLIMILENIO EN CADA VAGON, SALIENDO DE LOS ARMARIOS.</t>
  </si>
  <si>
    <t>1 DUCTO DE 1" EMT CON ESTA TUBERIA SE INTERCONECTAN LAS PARCIALES DE VAGONES NORTE Y SUR Y LA ACOMETIDA DE LAS LAMPARAS EN LAS TRANSICIONES POR DEBAJO DEL PISO DE LOS VAGONES.</t>
  </si>
  <si>
    <t>SALIDA PARA LAMPARA FLUORESCENTE EMT 3/4". ES LA SALIDA DESDE LA CAJA METALICA ANTERIOR EN EL TECHO DEL VAGON HASTA LA CAJA DE SALIDA PROPIA DE LA LAMPARA.</t>
  </si>
  <si>
    <t>OBRAS DE ARTE Y EDIFICACIONES / CUBIERTAS</t>
  </si>
  <si>
    <t>CUBIERTA LISA TIPO SANDWICH DECK, SUM E INST, EN ALUZINC CAL 26 PINTADA AL HORNO POR LAS DOS CARAS COLOR A ELEGIR CON AISLAMIENTO ACUSTICO EN FIBRA DE VIDRIO DE 30mm. CON SUS CLIPS DE FIJACION INCL REMATES DE CUBIERTA</t>
  </si>
  <si>
    <t>CIELO RASO MULTIPANEL 80b LISO CON ESTRUCTURA TIPO b SELLADO EN ALIZINC, SUM E INST, PARA TUNEL, CUBIERTA GENERAL Y MODULOS.</t>
  </si>
  <si>
    <t>CELOSIA 40mm (CORTASOL EN ALUZINC 0.5m) LISO SIN TENSOR COLOR ESTANDAR. SUM E INST.</t>
  </si>
  <si>
    <t>LAMPARA FLUORESCENTE 4x54 W, T5, 120V. INSTALADA EN LOS TECHOS DE LOS VAGONES. SUMINISTRO E INSTALACION.</t>
  </si>
  <si>
    <t>BARANDAS EN ACERO INOXIDABLE VAGON. SUMINISTRO E INSTALACION. (BARANDAS INTERNAS EN ACERO INOXIDABLE H= 0.80m L= 4.0m).</t>
  </si>
  <si>
    <t>CABINA PARA PAGO. INCLUYE VENTANAS PUNTO DE PAGO. SUMINISTRO E INSTALACION. (VENTANA FIJA MONTANTE Y VIDRIO TEMPLADO DE 6mm V-2 CUERPO DE 1.0mx0.36m); MESON EN ACERO DE 0.43mx2.56m, CAL. 18 4"x8" SATINADO. SOLDADURA PARA ACERO INOXIDABLE Y REFUERZOS EN ACERO INOXIDABLES CAL. 18; PANEL EN LAMINA DE ACERO INOXIDABLE CAL. 18 MURO ANCHO. INCLUYE LAMINA DE 4"x8" PARA PANELES ENTAMBORADOS Y REFUERZOS INTERNOS, PLATINAS DE ANCLAJE, PASAVIDRIOS EN LAMINA CR CAL 18, TORNILLO, PINTURA ELECTROSTATICA Y LIMPIEZA QUIMICA; PUERTA METALICA ENTAMBORADA CAL. 18 DE 4"x8", PINTURA ELECTROSTATICA COLOR GRIS 7014, A= 83m. INCLUYE MARCO EN LAMINA CAL. 18 DESARROLLO 0.20m, VISAGFRAS REDONDAS 3/4", CERRADURA PICO DE LORO, ANCLAJE Y PINTURA ELECTROSTATICA; CAJONES PARA CAMBIOS, MONEDEROS EN ACERO INOXIDABLE 0.20m x 0.20m. EN LAMINA DE ACERO INOXIDABLE CAL. 18 4" x 8" SATINADO Y SOLDADURA PARA ACERO INOXIDABLE.</t>
  </si>
  <si>
    <t>PANEL EN LAMINA DE ACERO INOXIDABLE CAL.18 MURO ANCHO. SUMINISTRO E INSTALACION</t>
  </si>
  <si>
    <t>OBRAS DE ARTE Y EDIFICACIONES / PISOS</t>
  </si>
  <si>
    <t>BARANDAS EXTERNAS PARA PUNTO DE PAGO EN TUBO PASAMANO REDONDO 2" EN ACERO INOXIDABLE CAL.16. SUMINISTRO E INSTALACION.</t>
  </si>
  <si>
    <t>SANITARIO LINEA INSTITUCIONAL COLOR BLANCO (VALVULA ANTIVANDALICA TIPO PUSH METALICO, CROMADO) SUMINISTRO E INSTALACION</t>
  </si>
  <si>
    <t>SANITARIO LINEA INSTITUCIONAL PARA DISCAPACITADOS COLOR BLANCO (VALVULA ANTIVANDALICA TIPO PUSH METALICO, CROMADO) SUMINISTRO E INSTALACION.</t>
  </si>
  <si>
    <t>ORINAL MEDIANO DE COLGAR TIPO INSTITUCIONAL COLOR BLANCO (VALVULA ANTIVANDALICA TIPO PUSH METALICO, CROMADO) SUMINISTRO E INSTALACION</t>
  </si>
  <si>
    <t>DISPENSADOR PARA PAPEL HIGIENICO DE SOBREPONER EN LA PARED PARA ROLLO DE 200m Y 400m EN ACERO INOXIDABLE 304 SATINADO CON LLAVE. SUMINISTRO E INSTALACION.</t>
  </si>
  <si>
    <t>GRIFERIA  PARA LAVAMANOS DE MESON TIPO PUSH METALICO CROMADO. SUMINISTRO E INSTALACION.</t>
  </si>
  <si>
    <t>SECADOR ELECTRICO PARA MANOS TIPO MANOS LIBRES, CARCAZA OVALADA METALICA ACERO INOXIDABLE 304 SATINADO CAL. 1.2mm MOTOR SIN ESCOBILLAS, RANGO DE DETECCION DEL SENSOR AJUSTABLE, DE 10 cm A 30 cm. SUMINISTRO E INSTALACION.</t>
  </si>
  <si>
    <t>VALVULA ANTIVANDALICA PARA ORINAL. SUMINISTRO E INSTALACION.</t>
  </si>
  <si>
    <t>PISO EN LAMINA ALFAJOR CAL. 3mm ANCHO 31cm PARA PLATAFORMA DE DESCENSO PASAJEROS VAGONES. INCLUYE ANGULO 1/8" x 1", IMPRIMANTE EPOXICO, PINTURA EPOXICA PARA BARRERAS Y SOLDADURA. SUMINISTRO E INSTALACION.</t>
  </si>
  <si>
    <t>NEOPRENO PARA PLATAFORMA DE DESCENSO PASAJEROS EN VAGONES. SUMINISTRO E INSTALACION. INCLUYE EQUIPO MENOR, TALADRO, PULIDORA, PLANTA ELECTRICA, PEGANTE, TORNILLOS AUTO PERFORANTES.</t>
  </si>
  <si>
    <t>BARANDA METALICA M-82 PREFABRICADA (incluye instalación, dados de concreto 3000 PSI grava común de 0.20 x 0.20 mt y pintura). SUMINISTRO E INSTALACION.</t>
  </si>
  <si>
    <t>BAJANTE ALL PVC SANITARIA D=4" (Incluye suministro e instalación, incluye unión proporcional cada 6mt, incluye soporte y dos tornillos inoxidables proporcionales cada 3mt, soldadura y cita teflon).</t>
  </si>
  <si>
    <t>ACOMETIDA HIDRAULICA D=1 1/2" Lpromedio =15mt (Incluye suministro e instalación, incluye tuberia presión E.L. RDE 21 200PSI D=1 1/2", 2 registros de corte, acople universal, soldadura y cinta teflon. No incluye medidor).</t>
  </si>
  <si>
    <t xml:space="preserve">DEMARCACION DE FLECHA MIXTA DE GIRO/FRONTAL EN PINTURA TERMOPLASTICA. SUMINISTRO Y APLICACION. NORMATIVA INVIAS. </t>
  </si>
  <si>
    <t xml:space="preserve">DEMARCACION LINEA CARRIL A=0.12M L=3.0 SEPARACION=5.0M E=2.3mm, EN PINTURA TERMOPLASTICA. INCLUYE SUMINISTRO Y APLICACION CON EQUIPO. INCLUYE MICROESFERAS. </t>
  </si>
  <si>
    <t xml:space="preserve">TOTEM H=12M, SUMINISTRO E INSTALACION. SUMINISTRO DE MATERIALES, FABRICACION, TRANSPORTE E INSTALACION DE ESTRUCTURA DE TOTEM SEGUN PLANOS DE DISEÑO, INCLUYE TODOS LOS ACABADOS, LOGOS Y MAPA, SIN RELOJ PARA EXTERIORES DE DOBLE CARA. </t>
  </si>
  <si>
    <t>SEÑALIZACION / OTROS-SEÑALIZACIÓN</t>
  </si>
  <si>
    <t xml:space="preserve">VINILO ADHESIVO SOBRE LAMINA DE ALUMINIO PARA RUTEROS VALLA "SALIDA GRACIAS", "SALIDA",  "OTROS DESTINOS" (185cm x 31.6cm). SUMINISTRO E INSTALACION. SEGUN MANUAL DE IMAGEN DE TRANSMILENIO S.A. </t>
  </si>
  <si>
    <t xml:space="preserve">VINILO ADHESIVO SOBRE LAMINA DE ALUMINIO PARA "SALIDAS LATERALES" (275cm x 31.6cm). SUMINISTRO E INSTALACION. SEGUN MANUAL DE IMAGEN DE TRANSMILENIO S.A </t>
  </si>
  <si>
    <t xml:space="preserve">VINILO ADHESIVO SOBRE LAMINA DE ALUMINIO PARA "ENTRADA PRINCIPAL, ENTRADA DE VAGON, SALIDA DE VAGON" (405cm x 31.6cm). SUMINISTRO E INSTALACION. SEGUN MANUAL DE IMAGEN DE TRANSMILENIO S.A. </t>
  </si>
  <si>
    <t xml:space="preserve">FRANJA EN ADHESIVO VINILICO ESMERILADO EFECTO STAND BLASTED FROSTED CRYSTAL, SUMINISTRO E INSTALACION, GARANTIA DE 5 AÑOS AL EXTERIOR. SEGUN MANUAL DE IMAGEN DE TRANSMILENIO S.A. </t>
  </si>
  <si>
    <t xml:space="preserve">FRANJA EN VINILO CON ADHESIVO EN VINILO ALTO 6cm, GARANTIA DE 5 AÑOS AL EXTERIOR SEGUN COLOR. SUMINISTRO E INSTALACION. SEGUN MANUAL DE IMAGEN DE TRANSMILENIO S.A. </t>
  </si>
  <si>
    <t>FRANJA EN VINILO CON ADHESIVO EN VINILO ALTO 3cm, SUMINISTRO E INSTALACION, GARANTIA DE 5 AÑOS AL EXTERIOR SEGUN COLOR. SEGUN MANUAL DE IMAGEN DE TRANSMILENIO S.A.</t>
  </si>
  <si>
    <t>LOGO DE ALCALDIA O TRANSMILENIO EN ADHESIVO VINILICO ESMERILADO EFECTO SAND BLASTED FROSTED CRYSTAL, ALTO 50cm LARGO 50cm, SUMINISTRO E INSTALACION. GARANTIA DE 5 AÑOS AL EXTERIOR. SEGUN MANUAL DE IMAGEN DE TRANSMILENIO</t>
  </si>
  <si>
    <t>SEÑAL DISCAPACITOS EN VINILO CON ADHESIVO EN VINILO FUNDIDO, ALTO 20cm LARGO 20cm, SUMINISTRO E INSTALACION. GARANTIA DE 5 AÑOS AL EXTERIOR. SEGUN MANUAL DE IMAGEN DE TRANSMILENIO S.A.</t>
  </si>
  <si>
    <t>LETREROS PUERTA PREFERENCIAL NIÑOS DISCAPACITADOS, ANCIANOS, EMBARAZADAS,  SUMINISTRO E INSTALACION, EN ADHESIVO VINILICO CON ADHESIVOS EN VINILO FUNDIDO, COLOR, DOS TAMAÑOS, GARANTIA DE 5 AÑOS A EXT. SEGUN MANUAL TRANS</t>
  </si>
  <si>
    <t>PINTURA DE TRAFICO ESPESOR SECO 4mils, SUMINISTRO Y APLICACION, PARA SEÑALIZACION DE PISO EN PUERTA CORREDIZA SENCILLA. SEGUN MANUAL DE IMAGEN DE TRANSMILENIO S.A.</t>
  </si>
  <si>
    <t>PINTURA DE TRAFICO ESPESOR SECO 4mils, SUMINISTRO Y APLICACION, PARA SEÑALIZACION DE PISO EN PUERTA CORREDIZA TELESCOPICA. SEGUN MANUAL DE IMAGEN DE TRANSMILENIO S.A.</t>
  </si>
  <si>
    <t>SEÑAL TIPO DE VAGON EN LAMINA, SUMINISTRO E INSTALACION, RECUBRIMIENTO POR AMBAS CARAS EN PELICULA REFLECTIVA GRADO INGENIERIA AZUL PARA EL FONDO Y BLANCO PARA NUMERO O LETRA. SEGUN MANUAL DE IMAGEN TRANSMILENIO</t>
  </si>
  <si>
    <t>SEÑAL TIPO DE FRECUENCIA EN LAMINA, SUMINISTRO E INSTALACION, RECUBRIMIENTO POR AMBAS CARAS  EN PELICULA REFLECTIVA GRADO INGENIERIA AZUL PARA EL FONDO  Y BLANCO PARA NUMERO O LETRA. SEGUN MANUAL DE IMAGEN DE TRANSMILENIO</t>
  </si>
  <si>
    <t>BANDERA Y ANGULO PORTABANDERA. SUMINISTRO E INSTALACION, SEGUN MANUAL DE IMAGEN TRANSMILENIO S.A. INCLUYE ELEMENTOS DE FIJACION</t>
  </si>
  <si>
    <t>SEÑAL DE ALINEACION BUS. SUMINISTRO E INSTALACION, SEGUN MANUAL DE IMAGEN  DE TRANSMILENIO S.A. INCLUYE ELEMENTOS DE FIJACION</t>
  </si>
  <si>
    <t>RUTEROS VALLAS EN VINILO CON ADHESIVOS EN VINILO FUNDIDO SOBRE PS CALIBRE 80. SUMINISTRO E INSTALACION. SEGUN MANUAL DE IMAGEN DE TRANSMILENIO S.A.</t>
  </si>
  <si>
    <t>RUTEROS MONTANTES EN VINILO CON ADHESIVOS EN VINILO FUNDIDO SOBRE IMPRESION DIGITAL SOBRE PS CALIBRE 80. SUMINISTRO E INSTALACION. SEGUN MANUAL DE IMAGEN DE TRANSMILENIO S.A.</t>
  </si>
  <si>
    <t>RUTERO MONTANTE RUTA FACIL EN VINILO CON ADHESIVOS EN VINILO FUNDIDO 32cm x 16cm. SUMINISTRO E INSTALACION. SEGUN MANUAL DE IMAGEN DE TRANSMILENIO S.A.</t>
  </si>
  <si>
    <t>RUTEROS MONTANTES SERVICIOS Y HORARIOS + INFORMATIVO+RIELES. SUMINISTRO E INSTALACION. SEGUN MANUAL DE IMAGEN DE TRANSMILENIO S.A.</t>
  </si>
  <si>
    <t>YEE REDUCIDA PVC SANITARIA 4" x 2" (Incluye suministro e instalación)</t>
  </si>
  <si>
    <t>PUNTO SANITARIO 2" PARA LAVAMANOS, LAVAPLATOS, ORINALES Y POCETAS (Incluye suministro e instalación, incluye codo de 45°, tuberia PVC sanitaria, sifon, unión, soldadura y cinta teflon).</t>
  </si>
  <si>
    <t>INSPECCION VISUAL PARA MALLA VIAL ARTERIAL NO TRONCAL, BRIGADA DE REACCION REALIZACION INVENTARIO DE HUECOS Y PROCESAMIENTO DE LA INFORMACION.</t>
  </si>
  <si>
    <t>PAVIMENTO ASF RECICLADO EN FRIO  Cemento 3% (Adición emulsión asfáltica CRL-1 Reciclaje extender, nivelar, y compactar. no incluye agregados petreos de adición).</t>
  </si>
  <si>
    <t>PAVIMENTO ASF RECICLADO  EN FRIO Cemento 5% (Adición emulsión asfaltica CRL-1, reciclaje, extender, nivelar y compactar. No incluye agregados petreos de adición).</t>
  </si>
  <si>
    <t>PAVIMENTO ASF RECICLADO EN FRIO Emulsión CRL-1 al 3% (Suministro emulsión asfáltica CRL-1 reciclaje, extendida, nivelación y compactación. No incluye agregados petreos de adición).</t>
  </si>
  <si>
    <t>PAVIMENTO ASF RECICLADO EN FRIO EMULSION CRL-1 AL 5% (Suministro emulsión asfáltica CRL-1, reciclaje, extendida, nivelación y compactación. No incluye agregados petreos de adición).</t>
  </si>
  <si>
    <t>ALQUILER DE CERRAMIENTO TIPO 3, CONSTA DE SEÑALIZADORES TUBULARES PLASTICOS SEPARADOS ENTRE SI MAXIMO 3MTS TRIPLE CINTA PELIGRO CAL 4 (Incluye instalación, mantenimeinto y desinstalación).</t>
  </si>
  <si>
    <t>PERSONAL DE BRIGADA Y ASEO (Incluye herramienta menor). SUMINISTRO.</t>
  </si>
  <si>
    <t>PROTECCION A SUMIDEROS (Incluye suministro y colocación de bolsas de lona y geotextil NT 1600 o similar).</t>
  </si>
  <si>
    <t>PLAFONADO DE POZOS (Incluye suministro y colocación de puntilla, tabla burra de 2.90 x0.28x0.025m, cinta de señalizacion cal 4 rollo 500mx0.10m y señalización tubular colombina plástica).</t>
  </si>
  <si>
    <t>ALQUILER ELEMENTOS DE PROTECCION PERSONAL BASICO CONSTRUCCION VIAS CUADRILLAS 5 PERSONAS (Para personal operativo de los frentes de obra).</t>
  </si>
  <si>
    <t>ACOMETIDA DOMICILIARIA DE 3" A 1/2". SUMINISTRO E INSTALACION. (Incluye tuberia PF, reposición de cajilla en polipropileno para medidor, registros y accesorios. Longitud promedio =6.5mt).</t>
  </si>
  <si>
    <t>ACOMETIDA DOMICILIARIA DE 4" A 1/2". SUMINISTRO E INSTALACION. (Incluye tuberia PF, reposición de cajilla en polipropileno para medidor, registros y accesorios, longitud promedio = 6.5mt).</t>
  </si>
  <si>
    <t>ACOMETIDA DOMICILIARIA DE 6" A 1/2". SUMINISTRO E INSTALACION. (Incluye tuberia PF  reposición de cajilla en polipropileno para medidor, registros y accesorios. Longitud promedio=6.5 mt).</t>
  </si>
  <si>
    <t>JARDIN VERTICAL, INCLUYE ESTRUCTURA Y/O PANEL DE SOPORTE INDEPENDIENTE ELEM.PARA SOPORTE Y SUJECIÓN DE JARDIN, SACOS Y/O CANGUROS PARA SIEMBRA DE JARDIN VERTICAL, MATERIAL VEGETAL. SUMINISTRO CONSTRUCCION E INSTALACION.</t>
  </si>
  <si>
    <t>MURETE CONTENEDOR DE ZONA VERDE H=0.60M A=0.40M. SUMINISTRO Y CONSTRUCCION. (Incluye suministro y colocación de recebo común, geomembrana HDPE 30mil o similar y acero de refuerzo para anclaje)</t>
  </si>
  <si>
    <t>ELEMENTO SEGREGADOR DE CICLO RUTA TIPO PIEZA A130 EN CONCRETO DE 3000PSI (Fundido en sitio, concreto premezclado. Incluye suministro, formaleta y construcción).</t>
  </si>
  <si>
    <t>PARCHEO EN PAVIMENTO FLEXIBLE PARA ACCIONES DE MOVILIDAD. (Incluye corte, demolición, cargue, transporte y disposición final de escombros, imprimación, suministro, extendido y compactación de mezcla asfáltica) TRABAJO NOCTURNO.</t>
  </si>
  <si>
    <t>CUADRILLA (OFICIAL + 6 AYUDANTES) HORARIO NOCTURNO</t>
  </si>
  <si>
    <t>FILTRO DE DRENAJE DE 0.6m x 1.0m. SUMINISTRO E INSTALACION. (Incluye tuberia perforada  D=4", grava comun 1/2" y geotextil NT 4000 o similar).</t>
  </si>
  <si>
    <t>SARDINEL FUNDIDO EN SITIO EN CONCRETO PREMEZCLADO DE 3000PSI. SUMINISTRO Y CONSTRUCCION. (Grava común) E=0.20m H=0.35m (Incluye formaleta metálica, acero de refuerzo y alambre negro).</t>
  </si>
  <si>
    <t>6 DUCTOS DE D=6" + 2 DUCTOS D=3" PVC TDP. SUMINISTRO E INSTALACION. (No incluye rellenos).</t>
  </si>
  <si>
    <t>7 DUCTOS DE D=4" PVC TDP. SUMINISTRO E INSTALACION. (No incluye rellenos).</t>
  </si>
  <si>
    <t>3 DUCTOS DE D=3" PVC TDP. SUMINISTRO E INSTALACION. (No incluye rellenos).</t>
  </si>
  <si>
    <t xml:space="preserve">NEOPRENO REFORZADO A 0.30 x 0.65 x 1"  DOBLE REFUERZO, SUMINISTRO E INSTALACION (Incluye limpieza de la superficie con chorro de aire a presion, herramienta menor y compresor). </t>
  </si>
  <si>
    <t xml:space="preserve">ACOMETIDA DOMICILIARIA DE 1/2" CON COLLAR DE DERIVACION DE 4" x 1/2". SUMINISTRO E INSTALACION. (Incluye tuberia PF, registros y accesorios, longitud promedio de 6.5mm, incluye cajilla en polipropileno para medidor) </t>
  </si>
  <si>
    <t xml:space="preserve">ACOMETIDA DOMICILIARIA DE  1/2" CON COLLAR DE DERIVACION DE 6" x 1/2". SUMINISTRO E INSTALACION. (Incluye tuberia PF, registros y accesorios, longitud promedio 6.5mt. Incluye cajilla en polipropileno para medidor). </t>
  </si>
  <si>
    <t xml:space="preserve">BOYA PLASTICA DE 20 x 20 x 9cm DE ALTURA. SUMINISTRO E INSTALACION. </t>
  </si>
  <si>
    <t xml:space="preserve">HITO DE 75cm DE ALTURA Y 8 cm DE DIAMETRO CON REFLECTIVOS DE COLOR AMARILLO. SUMINISTRO E INSTALACION. </t>
  </si>
  <si>
    <t>CORTE CON EQUIPO DE OXICORTE PARA EL RETIRO DE LA JUNTA METALICA EXISTENTE EN EL PUENTE.</t>
  </si>
  <si>
    <t xml:space="preserve">RETIRO, DEMONTE DE MATERIAL DE JUNTA DE DILATACIÓN EXISTENTE Y DEMOLICIÓN DE CONCRETO ADYACENTE A LA JUNTA, ANCHO VARIABLE DE 80 A 90cm. (Incluye cargue, transporte y retiro de escombros). </t>
  </si>
  <si>
    <t>DEMOLICIÓN DE CONCRETO: ESPESORES 8cm A 15cm. (Incluye retiro de material, transporte y disposición final de escombros en sitio autorizado).</t>
  </si>
  <si>
    <t>DEMOLICIÓN DE CONCRETO: ESPESORES 16cm A 25cm. (Incluye retiro de material, transporte y disposición final de escombros en sitio autorizado).</t>
  </si>
  <si>
    <t>ANCLAJE EPÓXICO DE VARILLA DE Ø=3/8". SUMINISTRO E INSTALACIÓN. (PROFUN. 12cm). INCLUYE  LOCALIZACIÓN DE REFUERZO EXISTENTE, PERFORACIÓN, LIMPIEZA CON CHORRO DE AIRE.</t>
  </si>
  <si>
    <t>CONCRETO SIN RETRACCIÓN, SUMINISTRO Y COLOCACIÓN, (CONCRELISTO RE 5000 O SIMILAR) CON FIBRA METÁLICA 80-60 O SIMILAR PARA VIGAS DE SOPORTE JUNTAS DE DILATACIÓN</t>
  </si>
  <si>
    <t xml:space="preserve">GROUTING DE ALTA RESISTENCIA SIN RETRACCIÓN PARA RELLENO DE ZONA DE ANCLAJE PARA REEMPLAZO DE JUNTA EXISTENTE H=0.05m. SUMINISTRO Y COLOCACIÓN. (Incluye imprimante de alta adherencia y curador). </t>
  </si>
  <si>
    <t xml:space="preserve">JUNTA ELASTOMERICA TIPO AWGJ 70 DE 70mm DE RECORRIDO O SIMILAR. SUMINISTRO Y COLOCACIÓN. (Incluye pernos y soldadura). </t>
  </si>
  <si>
    <t>JUNTA METÁLICA CON ÁNGULO DE 3"x1/4". SUMINISTRO Y COLOCACIÓN. (PARA UN SOLO COSTADO DE LA JUNTA).</t>
  </si>
  <si>
    <t>LIMPIEZA PROFUNDA DE LA JUNTA PARA ANCHOS VARIABLES DE 5 A 30cm. (Retiro del material en la cavidad existente entre la superficie externa de la viga y el espaldar del estribo mediante el uso de hidrolavado y taladro luego del vaciado de escombros).</t>
  </si>
  <si>
    <t>SELLANTE BASE EN POLIMERO PARA SELLO DE FISURAS, SUMINISTRO Y COLOCACIÓN, (ANCHO JUNTA APROX. 25mm PROFUNDIDAD APROX. 12mm).</t>
  </si>
  <si>
    <t>RESINA EPÓXICA DE ALTA RESISTENCIA BAJA VISCOSIDAD, ALTA RESISTENCIA A LA HUMEDAD Y ALTO MODULO ELÁSTICO, SUMINISTRO E INYECCIÓN. SEGÚN NORMA ASTM C-881-90. TIPO IV, GADO PARA EL SELLO DE FISURAS LONGITUDINAL.</t>
  </si>
  <si>
    <t>SANEADO DE CONCRETO DE RECUBRIMIENTO. INCLUYE ESCARIFICACIÓN DE CONCRETO PROFUNDIDAD ENTRE 2cm Y 7cm, LIMPIEZA Y APLICACIÓN DE RECUBRIMIENTO ANTICORROSIVO PARA EL ACERO DE REFUERZO EXISTENTE Y MORTERO DE REPARACIÓN ESTRUCTURAL. NIVEL DE TRABAJO+3.0m</t>
  </si>
  <si>
    <t>LIMPIEZA MECÁNICA DE ACERO DE REFUERZO CON PULIDORA Y SUMINISTRO Y APLICACIÓN DE INHIBIDOR DE CORROSIÓN. NIVEL DE TRABAJO +3.0m.</t>
  </si>
  <si>
    <t>IMPRIMANTE Y PUENTE DE ADHERENCIA ENTRE CONCRETO FRESCO Y ENDURECIDO DE FRAGUADO LENTO. SUMINISTRO Y APLICACIÓN. EPÓXICO DE PEGA CONCRETO NUEVO A VIEJO QUE CUMPLA CON LA NORMA ASTM C-881 TIPO 5 GRADO II</t>
  </si>
  <si>
    <t>ESCARIFICACIÓN MECÁNICA ABUZARDADO Y CORTE CON DISCO DIAMANTADO PARA RECALCE DE ELEMENTOS ESTRUCTURALES PROFUNDIDAD VARIABLE ENTRE 5cm Y 20cm. INCLUYE TRANSPORTE DE ESCOMBROS.</t>
  </si>
  <si>
    <t>MORTERO ACRILICO DE REPARACIÓN ALTA RESISTENCIA, AUTOIMPRIMANTE. SUMINISTRO Y APLICACIÓN. INCLUYE COSTOS DE SUMINISTRO DE MATERIALES (RECUBRIMIENTO ANTICORROSIVO EN DOS CAPAS.</t>
  </si>
  <si>
    <t>MASILLA DE POLIURETANO MONOCOMPONENTE PARA SELLADO DE JUNTAS DE CONSTRUCCIÓN (SIKAFLEX CONSTRUCTION O SIMILAR). SUMINISTRO Y COLOCACIÓN.</t>
  </si>
  <si>
    <t>GEOMALLA FORTGRID BX-60. SUMINISTRO E INSTALACIÓN.</t>
  </si>
  <si>
    <t>LAMINA ALFAJOR 6mm CON SOPORTE EN NEOPRENO PARA PERMITIR FLUJO VEHICULAR SOBRE JUNTAS DEMOLIDAS. INCLUYE RETIRO Y POSTERIOR COLOCACIÓN Y TRANSPORTE.</t>
  </si>
  <si>
    <t>LIMPIEZA DE VIGAS METÁLICAS CON CHORRO DE ARENA (SANDBLASTING).</t>
  </si>
  <si>
    <t>PINTURA EPÓXICA A DOS MANOS. SUMINISTRO Y APLICACIÓN. DTD-20143150527843</t>
  </si>
  <si>
    <t>PINTURA ACRILÍCA BASE AGUA a=10cm PARA LINEAS DE DEMARCACIÓN, CON MICROESFERAS, ESPESOR SECO DE 9mils Y 60% DE SÓLIDOS POR VOLUMEN, EN CALZADA. SUMINISTRO Y APLICACIÓN.</t>
  </si>
  <si>
    <t>PINTURA ACRILÍCA BASE AGUA a=10cm PARA LINEAS DE DEMARCACIÓN, EN CICLORUTA (en andén), SIN MICROESFERAS, ESPESOR SECO DE 9mils Y 60% DE SÓLIDOS POR VOLUMEN. SUMINISTRO Y APLICACIÓN.</t>
  </si>
  <si>
    <t>PINTURA EN PLASTICO EN FRIO METILMETACRILATO DE a=12cm PARA LINEAS DE DEMARCACIÓN, CON MICROESFERAS Y ESPESOR SECO SEGÚN NORMA NTC 4744.  SUMINISTRO Y APLICACIÓN.</t>
  </si>
  <si>
    <t>PINTURA EN PLASTICO EN FRIO METILMETACRILATO DE a=15cm PARA LINEAS DE DEMARCACIÓN, CON MICROESFERAS Y ESPESOR SECO SEGÚN NORMA NTC 4744.  SUMINISTRO Y APLICACIÓN.</t>
  </si>
  <si>
    <t xml:space="preserve">PINTURA EN PLASTICO EN FRIO METILMETACRILATO DE a=20cm PARA LINEAS DE DEMARCACIÓN, CON MICROESFERAS Y ESPESOR SECO SEGÚN NORMA NTC 4744.  SUMINISTRO Y APLICACIÓN. </t>
  </si>
  <si>
    <t>PINTURA EN PLASTICO EN FRIO METILMETACRILATO PARA MARCAS VIALES, CON MICROESFERAS Y ESPESOR SECO SEGÚN NORMA NTC 4744 SUMINISTRO Y APLICACIÓN, (Flechas, pictogramas, lineas de pare, senderos peatonales, achurados, etc).</t>
  </si>
  <si>
    <t>PINTURA EN PLASTICO EN FRIO METILMETACRILATO PARA MARCAS VIALES, SIN MICROESFERAS Y ESPESOR SECO SEGÚN NORMA NTC 4744. SUMINISTRO Y APLICACIÓN. (Cebras, otros).</t>
  </si>
  <si>
    <t>PINTURA DE TRÁFICO Y/O IMPRIMANTE NEGRO a=20cm. SUMINISTRO Y APLICACIÓN.</t>
  </si>
  <si>
    <t>BORRADO DE DEMARCACIÓN VIAL POR FRESADO CON MÁQUINA PARA LINEA a=0.12m.</t>
  </si>
  <si>
    <t>BORRADO DE DEMARCACIÓN VIAL POR FRESADO CON MÁQUINA PARA LINEA a=0.15m.</t>
  </si>
  <si>
    <t>BORRADO DE DEMARCACIÓN VIAL POR FRESADO CON MÁQUINA PARA LINEA a=0.20m.</t>
  </si>
  <si>
    <t>BORRADO DE DEMARCACIÓN VIAL POR FRESADO CON MÁQUINA.</t>
  </si>
  <si>
    <t>SEÑAL DOBLE DE 75cm, REFLECTIVO ALTA DENSIDAD TIPO IV, EN LÁMINA GALVANIZADA, PEDESTAL EN ÁNGULO SP/SR/SI. SUMINISTRO E INSTALACIÓN.</t>
  </si>
  <si>
    <t>ENTIBADO EC-1 CONTÍNUO MADERA CON PERFILES DE MADERA Y PARALES TELESCÓPICOS. SUMINISTRO E INSTALACIÓN.</t>
  </si>
  <si>
    <t>EMPATE EN LÍNEA DE TUBERÍA DE ACERO (HA) A TUBERÍA PVC 6". SUMINISTRO E INSTALACIÓN. (INCLUYE ACOPLE UNIVERSAL D= 6" R1, UNIÓN DE REPARACIÓN D=6" Y 1mt DE TUBERÍA PVC D= 6" RDE 21).</t>
  </si>
  <si>
    <t>EMPATE EN LÍNEA DE TUBERÍA DE ACERO (HA) A TUBERÍA PVC 12". SUMINISTRO E INSTALACIÓN. (INCLUYE ACOPLE UNIVERSAL D= 12" R1, UNIÓN DE REPARACIÓN D=12" Y 1mt DE TUBERÍA PVC D= 12" RDE 21).</t>
  </si>
  <si>
    <t>EMPATE EN LÍNEA DE TUBERÍA DE ACERO (HA) A ASBESTO CEMENTO (AC) 6". SUMINISTRO E INSTALACIÓN. (INCLUYE DOS ACOPLES UNIVERSAL D= 6" R1  Y 1mt DE TUBERÍA PVC D= 6" RDE 21).</t>
  </si>
  <si>
    <t>TUBERIA CONDUIT PVC D= 1/2" (No incluye Rellenos). SUMINISTRO E INSTALACIÓN.</t>
  </si>
  <si>
    <t>TUBERIA EN ACERO GALVANIZADA D= 2" (No incluye rellenos). SUMINISTRO E INSTALACIÓN.</t>
  </si>
  <si>
    <t>CARCAMO TIPO PLACA DE PROTECCIÓN DE TUBO EN POLIETILENO D= 2", 3", 4", 6" Y 8". (Incluye relleno en arena de peña, refuerzo, concreto de 2000 PSI y 4000 PSI, formaleta y transporte de petreos).</t>
  </si>
  <si>
    <t>CARCAMO TIPO PLACA PARA PROTECCIÓN DE TUBO EN POLIETILENO D= 10", 12", 14" Y 16" (Incluye relleno en arena de peña, refuerzo, concreto de 2000 PSI y 4000 PSI, formaleta y transporte de petreos).</t>
  </si>
  <si>
    <t>CAJA PARA SECCIONADOR MANIOBRA SUBESTACIÓN SEMISUMERGIBLE NORMA CODENSA CS290 (Anden. Incl base en concreto de 1500 PSI. Recebo compactado, muros, pañete en mortero impermeab. acero refuerzo, escalera de gato, marco y tapas.</t>
  </si>
  <si>
    <t>CAJA DE MANIOBRA ENTRADA Y SALIDA SUBESTACION SEMISUMERGIBLE NORMA CODENSA CTS535. SUMINISTRO E INSTALACION.</t>
  </si>
  <si>
    <t>TUBERIA CONCRETO D=36" CL. V  REFORZADO (Incluye Suministro, Instalación, mortero 2000 PSI para cubrimiento de junta).</t>
  </si>
  <si>
    <t>SONDEO MECANICO CON EXTRACCION CONTINUA DE TESTIGO EN COLUVION / ALUVION.</t>
  </si>
  <si>
    <t>ENSAYO DE PENETRACIÓN ESTÁNDAR (SPT).</t>
  </si>
  <si>
    <t>ENSAYO DE PIEZOCONO ESTANDAR CPTu.</t>
  </si>
  <si>
    <t>ENSAYO DE DISIPACION EN CPTu.</t>
  </si>
  <si>
    <t>CONCRETO 2000 PSI GRAVA COMUN 1" (Suministro y colocación. Incluye suministro de concreto, formaleteado, fundida y curado.)</t>
  </si>
  <si>
    <t>2 DUCTOS D=6" PVC-TDP (No Incluye Rellenos ni excavación). SUMINISTRO E INSTALACIÓN.</t>
  </si>
  <si>
    <t xml:space="preserve">3 DUCTOS D=6" PVC-TDP (No Incluye Rellenos ni excavación). SUMINISTRO E INSTALACIÓN. </t>
  </si>
  <si>
    <t>5 DUCTOS D=6" PVC-TDP (No Incluye Rellenos ni excavación). SUMINISTRO E INSTALACIÓN.</t>
  </si>
  <si>
    <t>10 DUCTOS D=6" PVC-TDP (No Incluye Rellenos ni excavación). SUMINISTRO E INSTALACIÓN.</t>
  </si>
  <si>
    <t>11 DUCTOS D=6" PVC-TDP (No Incluye Rellenos ni excavación). SUMINISTRO E INSTALACIÓN.</t>
  </si>
  <si>
    <t>20 DUCTOS D=4" PVC-TDP (No Incluye Rellenos ni excavación). SUMINISTRO E INSTALACIÓN.</t>
  </si>
  <si>
    <t>28 DUCTOS D=4" PVC-TDP (No Incluye Rellenos ni excavación). SUMINISTRO E INSTALACIÓN.</t>
  </si>
  <si>
    <t>5 DUCTOS D=4" PVC-TDP (No Incluye Rellenos ni excavación). SUMINISTRO E INSTALACIÓN.</t>
  </si>
  <si>
    <t>CARCAMO DE PROTECCIÓN PARA TUBERIA DE TELEFONOS (DE 9 A 12 TUBOS). SUMINISTRO E INSTALACIÓN.</t>
  </si>
  <si>
    <t>DESMONTE DE TRAMOS DE SUPERESTRUCTURA Y ESCALERAS (ESTRUCTURA METALICA PUENTE PEATONAL MOLINOS). INCL TODOS LOS COSTOS DE SUMIN DE EQUIPOS, TRANSPORTES, MANEJO, ALMACENAM, DESPERDICIOS, CARGUE Y TRANSPORTE DE MATERIALES.</t>
  </si>
  <si>
    <t>MONTAJE DE TRAMOS DE SUPERESTRUCTURA, RAMPAS Y ESCALERAS (ESTRUCTURA METALICA PUENTE PEATONAL MOLINOS). INCL TODOS LOS COSTOS DE SUMIN DE EQUIPOS, TRANSP, MANEJO, ALMACENAM, DESPERD, CARGUE Y TRANSPORTE DE MATERIALES.</t>
  </si>
  <si>
    <t>TUBERIA CCP D= 20" TIPO CILINDRO DE ACERO CON REFUERZO DE VARILLA (SUMINISTRO E INSTALACION).</t>
  </si>
  <si>
    <t>TUBERIA CCP D= 16" TIPO CILINDRO DE ACERO CON REFUERZO DE VARILLA (SUMINISTRO E INSTALACION).</t>
  </si>
  <si>
    <t>TUBERIA CCP D= 24" TIPO CILINDRO DE ACERO CON REFUERZO DE VARILLA (SUMINISTRO E INSTALACION).</t>
  </si>
  <si>
    <t>ESTABILIZACIÓN DE BASE GRANULAR CON EMULSIÓN + CEMENTO 5%  e= 0.20m</t>
  </si>
  <si>
    <t>CODO EN ACERO D= 24" CON REVESTIMIENTO INTERIOR Y EXTERIOR EN MORTERO DE CEMENTO ENTRE 5° Y 22 1/2° L= 0.45m x 0.45m. SUM. E INSTAL. INCL. UNIONES (ESPIGO CAMPANA), MORTERO PARA UNION, (NO INCLUYE MATERIALES PARA ANCLAJE.</t>
  </si>
  <si>
    <t>CODO EN ACERO D= 24" CON REVESTIMIENTO INTERIOR Y EXTERIOR EN MORTERO DE CEMENTO ENTRE 22 1/2° Y 45° L= 0.80m x 0.80m. SUM. E INSTAL. INCL. UNIONES (ESPIGO CAMPANA), MORTERO PARA UNION, (NO INCL. MATERIALES PARA ANCLAJE .</t>
  </si>
  <si>
    <t>SALIDA NORMAL EN ACERO D= 16" INSTALADA EN FABRICA SOBRE TUBO CCP d= 24" CON EXTREMO BRIDADO ENSAMBLADO EN FABRICA.  L= 0.50M, presión de trabajo = 300 PSI. SUMINISTRO E INSTALACION.</t>
  </si>
  <si>
    <t>SALIDA NORMAL EN ACERO D= 3" EMSAMBLADA EN FABRICA SOBRE TUBO CCP O ACCESORIO DE D= 24" CON EXTREMO BRIDADO  L= 0.15M, presión de trabajo = 300 PSI. SUMINISTRO E INSTALACION.</t>
  </si>
  <si>
    <t>SALIDA TANGENCIAL PARA PURGA EN ACERO D=4" SOBRE TUBO CCP O ACCESORIO DE D= 24" CON EXTREMO BRIDADO ENSAMBLADA EN FABRICA SOBRE TUBO O ACCESORIO. SUMINISTRO E INSTALACION.</t>
  </si>
  <si>
    <t>TEE EN ACERO PARA BOCA DE ACCESO D= 24" x D= 20" CON ESPIGO Y CAMPANA EN LA RAMA PRINCIPAL Y BRIDA CIEGA Y UN JUEGO DE ESPARRAGOS, TUERCA Y EMPAQUE EN LA DERIVACION. SUMINISTRO E INSTALACION.</t>
  </si>
  <si>
    <t>CINTURON DE CIERRE EN ACERO D= 24" REVESTIDO CON PINTURA ANTICORROSIVA L= 0.30m. SUMINISTRADA SUELTA . PRESION DE TRABAJO = 300 PSI. SUMINISTRO E INSTALACION.</t>
  </si>
  <si>
    <t>ESPIGO LISO PARA CINTURON DE CIERRE EN ACERO D= 24", ENSAMBLADO EN FABRICA SOBRE TUBO O ACCESORIO. SUMINISTRO E INSTALACION.</t>
  </si>
  <si>
    <t>CINTURON DE CIERRE EN ACERO D= 16" REVESTIDO CON PINTURA ANTICORROSIVA L= 0.30m SUMINISTRADA SUELTA. PRESION DE TRABAJO = 150 PSI.</t>
  </si>
  <si>
    <t>TEE EN ACERO D= 16" x 16" CON EXTREMOS LISOS PARA CINTURON DE CIERRE L= 1.30m x 0.50m (NO INCLUYE MATERIALES DE ANCLAJE) REVESTIMIENTO INTERIOR Y EXTERIOR EN MORTERO DE CEMENTO. PRESION DE TRABAJO = 150 PSI. SUMINIST E INSTAL</t>
  </si>
  <si>
    <t>UNION DE DESMONTAJE D= 16" TIPO BRIDA - BRIDA (RIGIDA) REVESTIDA CON PINTURA EPOXICA L= 0.30m. PRESION DE TRABAJO = 150 PSI. SUM. E INSTAL.</t>
  </si>
  <si>
    <t>BRIDA EN ACERO D= 16" CLASE D  ENSAMBLADA EN FABRICA SOBRE TUBO CCP O ACCESORIO. NO INCLUYE EL VALOR DEL ELEMENTO SOBRE EL CUAL VA INSTALADA. PRESION DE TRABAJO = 150 PSI. SUMINISTRO E INSTALACION.</t>
  </si>
  <si>
    <t>JUEGO DE ESPARRAGOS, TUERCAS Y EMPAQUE PARA UNION  BRIDADA D= 16". SUMINISTRO E INSTALACION. PRESION DE TRABAJO = 150 PSI.</t>
  </si>
  <si>
    <t>CODO EN ACERO D= 24" CON REVESTIMIENTO INTERIOR Y EXTERIOR EN MORTERO DE CEMENTO ENTRE 45° Y 67 1/2°  L= 1.20m x 1.20m. SUMINISTRO E INSTALACION. INCLUYE UNIONES (ESPIGO CAMPANA), MORTERO PARA UNION. (NO INCLUYE MATERIALES.</t>
  </si>
  <si>
    <t>CODO EN ACERO D= 16" ENTRE 6° Y 22 1/2° L= 0.35m x 0.35m CON REVESTIMIENTO INTERIOR Y EXTERIOR EN MORTERO DE CEMENTO. INCL UNIONES (ESPIGO CAMPANA), EMPAQUES DE CAUCHO, MORTERO PARA UNION. (NO INCL MATERIALES PARA ANCLAJE).</t>
  </si>
  <si>
    <t>CODO EN ACERO D= 16" ENTRE 67.5° Y 90° L= 1.25m x 1.25m CON REVESTIMIENTO INTERIOR Y EXTERIOR EN MORTERO DE CEMENTO. SUMINISTRO. INCL UNIONES (ESPIGO CAMPANA), EMPAQUES DE CAUCHO, MORTERO PARA UNION.</t>
  </si>
  <si>
    <t>ESPIGO LISO PARA CINTURON DE CIERRE EN ACERO D= 16", ENSAMBLADO EN FABRICA SOBRE TUBO O ACCESORIO. SUMINISTRO E INSTALACION.</t>
  </si>
  <si>
    <t>CODO EN ACERO D= 20" ENTRE 6° Y 22 1/2° L= 0.35m x 0.35m CON REVESTIMIENTO INTERIOR Y EXTERIOR EN MORTERO DE CEMENTO. SUMINISTRO E INSTALACION. INCL UNIONES (ESPIGO CAMPANA), EMPAQUES DE CAUCHO, MORTERO PARA UNION.</t>
  </si>
  <si>
    <t>CODO EN ACERO D= 20" ENTRE 22 1/2° Y 45° L= 0.65mx0.65m CON REVESTIMIENTO INTERIOR Y EXTERIOR EN MORTERO DE CEMENTO. SUMINISTRO E INSTALACION. INCL UNIONES (ESPIGO CAMPANA), EMPAQUES DE CAUCHO, MORTERO PARA UNION.</t>
  </si>
  <si>
    <t>BRIDA EN ACERO D= 20"  ENSAMBLADA EN FABRICA SOBRE TUBO CCP O ACCESORIO. NO INCLUYE EL VALOR DEL ELEMENTO SOBRE EL CUAL VA INSTALADA. PRESION DE TRABAJO = 150 PSI. SUMINISTRO E INSTALACION.</t>
  </si>
  <si>
    <t>BRIDA CIEGA EN ACERO D= 20". SUMINISTRO E INSTALACION. PRESION DE TRABAJO = 150 PSI.</t>
  </si>
  <si>
    <t>CINTURON DE CIERRE EN ACERO D= 20" REVESTIDO CON PINTURA ANTICORROSIVA. PRESION DE TRABAJO = 150 PSI. SUMINISTRO E INSTALACION.</t>
  </si>
  <si>
    <t>ESPIGO LISO PARA CINTURON DE CIERRE EN ACERO D= 20", ENSAMBLADO EN FABRICA SOBRE TUBO O ACCESORIO. SUMINISTRO E INSTALACION.</t>
  </si>
  <si>
    <t>JUEGO DE ESPARRAGOS, TUERCAS Y EMPAQUE PARA UNION  BRIDADA D= 20". SUMINISTRO E INSTALACION. PRESION DE TRABAJO = 150 PSI.</t>
  </si>
  <si>
    <t>TEE EN ACERO D= 20" x 20" CON ESPIGO Y CAMPANA EN LA RAMA PRINCIPAL Y BRIDA-BRIDA CIEGA Y UN JUEGO DE ESPARRAGOS, TUERCAS Y EMPAQUE PARA UNION BRIDADA EN LA DERIVACION L= 1.30m x 0.60m. SUMINISTRO E INSTALACION.</t>
  </si>
  <si>
    <t>CONCRETO 4000 PSI (280 Kg/Cm2) GRAVA COMUN PARA ALETAS Y ESPALDAR (INCLUYE FORMALETA. NO INCLUYE REFUERZO NI CURADO. INCLUYE SUMINISTRO Y COLOCACION).</t>
  </si>
  <si>
    <t>CONCRETO 3500 PSI (245 Kg/Cm2) GRAVA COMUN PARA CIMENTACIONES (INCLUYE FORMALETA. NO INCLUYE REFUERZO NI CURADO. INCLUYE SUMINISTRO Y COLOCACION).</t>
  </si>
  <si>
    <t>SEPARADOR NEW JERSEY MONODIRECCIONAL 0.375m x 0.90m x 0.15m  (Fundido en sitio. Incluye Sum. e Inst. No Inc. material de base).</t>
  </si>
  <si>
    <t>CONCRETO 4000 PSI (280 Kg/Cm2) PARA MURO DE CONTENCION (GRAVA COMUN) SUMINISTRO Y COLOCACIÓN. Incluye Formaleta. No incluye Refuerzo, ni  Curado)</t>
  </si>
  <si>
    <t>NIVELACION DE CAJA CS276 EN ANDEN H= 0.42m (INCLUYE CONCRETO 2500 PSI HECHO EN OBRA, LADRILLO TOLETE RECOCIDO 24x12x6. MORTERO 1:5 HECHO EN OBRA. INCL. REPOSICION DE MARCO Y TAPA PREFABRICADA</t>
  </si>
  <si>
    <t>CONCRETO 5000 PSI (350 Kg/Cm2) PARA SUPER ESTRUCTURA ACELERADO A 2 DIAS. (Concreto grava común.Incluye acelerante, formaleta, curado de concreto y mano de obra).</t>
  </si>
  <si>
    <t>CAMARA GRP 2500 * 2500 * 1200 (INCLUYE TUBERIA , CHIMENEA 2.5m Y ACCESORIOS. SUMINISTRO E INSTALACION.</t>
  </si>
  <si>
    <t>CAMARA GRP 2600 * 2600 * 1200 (INCLUYE TUBERIA , CHIMENEA 2.5m Y ACCESORIOS. SUMINISTRO E INSTALACION.</t>
  </si>
  <si>
    <t>TUBERIA GRP 350mm  (INCLUYE TRANSPORTE). SUMINISTRO E INSTALACION.</t>
  </si>
  <si>
    <t>TUBERIA GRP 450mm  (INCLUYE TRANSPORTE). SUMINISTRO E INSTALACION.</t>
  </si>
  <si>
    <t>TUBERIA GRP 550mm  (INCLUYE TRANSPORTE).  SUMINISTRO E INSTALACION.</t>
  </si>
  <si>
    <t>TUBERIA GRP 650mm  (INCLUYE TRANSPORTE).  SUMINISTRO E INSTALACION.</t>
  </si>
  <si>
    <t>TUBERIA GRP 750mm  (INCLUYE TRANSPORTE).  SUMINISTRO E INSTALACION.</t>
  </si>
  <si>
    <t>TUBERIA GRP 850mm  (INCLUYE TRANSPORTE).  SUMINISTRO E INSTALACION.</t>
  </si>
  <si>
    <t>TUBERIA GRP 2500mm  (INCLUYE TRANSPORTE).  SUMINISTRO E INSTALACION.</t>
  </si>
  <si>
    <t>TUBERIA GRP 2600mm  (INCLUYE TRANSPORTE).  SUMINISTRO E INSTALACION.</t>
  </si>
  <si>
    <t>CAMARA GRP 900 * 900 * 1200 (INCLUYE TUBERIA , CHIMENEA 1.0m Y ACCESORIOS. SUMINISTRO E INSTALACION.</t>
  </si>
  <si>
    <t>CAMARA GRP 900 * 900 * 1200 (INCLUYE TUBERIA , CHIMENEA 2.50m Y ACCESORIOS. SUMINISTRO E INSTALACION.</t>
  </si>
  <si>
    <t>CAMARA GRP 1000 * 1000 * 1200 (INCLUYE TUBERIA , CHIMENEA 2.50m Y ACCESORIOS. SUMINISTRO E INSTALACION.</t>
  </si>
  <si>
    <t>CAMARA GRP 1100 * 1100 * 1200 (INCLUYE TUBERIA , CHIMENEA 2.50m Y ACCESORIOS. SUMINISTRO E INSTALACION.</t>
  </si>
  <si>
    <t>CAMARA GRP 1300 * 1300 * 1200 (INCLUYE TUBERIA , CHIMENEA 5.0m Y ACCESORIOS. SUMINISTRO E INSTALACION.</t>
  </si>
  <si>
    <t>CAMARA GRP 1500 * 1500 * 1200 (INCLUYE TUBERIA , CHIMENEA 2.50m Y ACCESORIOS. SUMINISTRO E INSTALACION.</t>
  </si>
  <si>
    <t>CAMARA GRP 1600 * 1600 * 1200 (INCLUYE TUBERIA , CHIMENEA 2.50m Y ACCESORIOS. SUMINISTRO E INSTALACION.</t>
  </si>
  <si>
    <t>CAMARA GRP 1800 * 1800 * 1200 (INCLUYE TUBERIA , CHIMENEA 2.50m Y ACCESORIOS. SUMINISTRO E INSTALACION.</t>
  </si>
  <si>
    <t>CAMARA GRP 1800 * 1800 * 1200 (INCLUYE TUBERIA , CHIMENEA 5.0m Y ACCESORIOS. SUMINISTRO E INSTALACION.</t>
  </si>
  <si>
    <t>PARAMETRO DE RESISTENCIA DEL SUELO MEDIANTE COMPRESION TRIAXIAL: COMPRESION TRIAXIAL ESTÁTICA CONSOLIDADA NO DRENADO UU (TRES PUNTOS)</t>
  </si>
  <si>
    <t>REDUCCION CONCENTRICA HD 8"x4" (Suministro e Instalación)</t>
  </si>
  <si>
    <t>MALLA PUESTA A TIERRA SUBESTACIONES (INCLUYE SUMINISTRO E INSTALACION).</t>
  </si>
  <si>
    <t>VARILLA COOPER WELD 5/8" x 2.44m. (INCLUYE SUMINISTRO E INSTALACION).</t>
  </si>
  <si>
    <t>MASCARILLA DE GIRO PARA SEMÁFORO DE 200mm. (INCLUYE SUMINISTRO E INSTALACION).</t>
  </si>
  <si>
    <t>MODULO ROJO PARA SEMÁFOROS DE 200mm (TIPO LED, SEMÁFORO TIPO MENSULA). SUMINISTRO E INSTALACION.</t>
  </si>
  <si>
    <t>GEOMALLA TENSAR BX 1200 PARA REFUERZO DE MATERIALES GRANULARES.  SUMINISTRO E INSTALACION.</t>
  </si>
  <si>
    <t>CAPAS GRANULARES DE SUBBASE CLASE A (SBG_A) PRODUCIDAS CON RCD. (suministro, extendido, nivelación, humedecimiento y compactación con vibrocompactador) IDU ET-400-11, Tráfico T4 - T5. Transporte petreos 28Km.</t>
  </si>
  <si>
    <t>CAPAS GRANULARES DE BASE CLASE A (BG_A) PRODUCIDAS CON RCD. (suministro, extendido, nivelación, humedecimiento y compactación con vibrocompactador) IDU ET-400-11, Tráfico T4 - T5. Transporte petreos 28Km.</t>
  </si>
  <si>
    <t>RECICLAJE DE PAVIMENTO ASFALTICO EN EL SITIO CON 3% DE EMULSION ASFALTICA, INCLUYE 0.5% DE CEMENTO PORTLAND. Transporte petreos 23 Km.</t>
  </si>
  <si>
    <t>RECICLAJE DE PAVIMENTO ASFALTICO EN EL SITIO CON 3% DE EMULSION ASFALTICA, INCLUYE 1.0% DE CEMENTO PORTLAND. Transporte petreos 23 Km.</t>
  </si>
  <si>
    <t>RECICLAJE DE PAVIMENTO ASFALTICO EN EL SITIO CON 3% DE EMULSION ASFALTICA, INCLUYE 1.5% DE CEMENTO PORTLAND. Transporte petreos 23 Km.</t>
  </si>
  <si>
    <t>RECICLAJE DE PAVIMENTO ASFALTICO EN EL SITIO CON 4% DE EMULSION ASFALTICA, INCLUYE 0.5% DE CEMENTO PORTLAND. Transporte petreos 23 Km.</t>
  </si>
  <si>
    <t>RECICLAJE DE PAVIMENTO ASFALTICO EN EL SITIO CON 4% DE EMULSION ASFALTICA, INCLUYE 1.0% DE CEMENTO PORTLAND. Transporte petreos 23 Km.</t>
  </si>
  <si>
    <t>RECICLAJE DE PAVIMENTO ASFALTICO EN EL SITIO CON 4% DE EMULSION ASFALTICA, INCLUYE 1.5% DE CEMENTO PORTLAND. Transporte petreos 23 Km.</t>
  </si>
  <si>
    <t>RECICLAJE DE PAVIMENTO ASFALTICO EN EL SITIO CON 5% DE EMULSION ASFALTICA, INCLUYE 0.5% DE CEMENTO PORTLAND. Transporte petreos 23 Km.</t>
  </si>
  <si>
    <t>RECICLAJE DE PAVIMENTO ASFALTICO EN EL SITIO CON 5% DE EMULSION ASFALTICA, INCLUYE 1.0% DE CEMENTO PORTLAND. Transporte petreos 23 Km.</t>
  </si>
  <si>
    <t>RECICLAJE DE PAVIMENTO ASFALTICO EN EL SITIO CON 5% DE EMULSION ASFALTICA, INCLUYE 1.5% DE CEMENTO PORTLAND. Transporte petreos 23 Km.</t>
  </si>
  <si>
    <t>RECICLAJE DE PAVIMENTO ASFALTICO EN EL SITIO CON 3% DE CEMENTO PORTLAND. Suministro, extendido, nivelacion, humedecimiento y compactacion con vibrocompactador. IDU ET-454-11, Tráfico T4 - T5. Transporte petreos 23 Km.</t>
  </si>
  <si>
    <t>RECICLAJE DE PAVIMENTO ASFALTICO EN EL SITIO CON 4% DE CEMENTO PORTLAND. Suministro, extendido, nivelacion, humedecimiento y compactacion con vibrocompactador. IDU ET-454-11, Tráfico T4 - T5. Transporte petreos 23 Km.</t>
  </si>
  <si>
    <t>RECICLAJE DE PAVIMENTO ASFALTICO EN EL SITIO CON 5% DE CEMENTO PORTLAND. Suministro, extendido, nivelacion, humedecimiento y compactacion con vibrocompactador. IDU ET-454-11, Tráfico T4 - T5. Transporte petreos 23 Km.</t>
  </si>
  <si>
    <t>RECICLAJE DE PAVIMENTO ASFALTICO EN EL SITIO CON 6% DE CEMENTO PORTLAND. Suministro, extendido, nivelacion, humedecimiento y compactacion con vibrocompactador. IDU ET-454-11, Tráfico T4 - T5. Transporte petreos 23 Km.</t>
  </si>
  <si>
    <t>ACOPIO Y TRASIEGO DE MATERIAL DE FRESADO EN EL SITIO DE ALMACENAMIENTO TRANSITORIO.</t>
  </si>
  <si>
    <t>CLASIFICACION DE MATERIAL DE FRESADO EN EL SITIO DE ALMACENAMIENTO TRANSITORIO PARA ACCIONES DE MOVILIDAD.</t>
  </si>
  <si>
    <t>FRESADO ESTABILIZADO AL 5% CON EMULSIÓN CRL-1 PARA ACCION DE MOVILIDAD (INCLUYE MATERIAL PETREO DE ADICION (Arena de rio) - distacio a 28 Km.</t>
  </si>
  <si>
    <t>FRESADO ESTABILIZADO AL 5% CON EMULSIÓN CRL-1 PARA ACCION DE MOVILIDAD (INCLUYE MATERIAL PETREO DE ADICION (Arena lavada) - distacio a 28 Km.</t>
  </si>
  <si>
    <t>FRESADO ESTABILIZADO AL 5% CON EMULSIÓN CRL-1 PARA ACCION DE MOVILIDAD (INCLUYE MATERIAL PETREO DE ADICION (Subbase granular Tipo A - SBG_A)) - distacio a 28 Km.</t>
  </si>
  <si>
    <t>MALLA ESLABONADA CALIBRE 10.5   2" ALTURA MAYOR A 2.20m. SUMINISTRO E INSTALACION.</t>
  </si>
  <si>
    <t>POLISOMBRA VERDE PARA CERRAMIENTO. SUMINISTRO E INSTALACION.</t>
  </si>
  <si>
    <t xml:space="preserve">TAPON D= 2 1/2" PARA TUBERIA DE ACERO NEGRA, CALIBRE 40. SUMINISTRO E INSTALACION. </t>
  </si>
  <si>
    <t>TEJA DE ZINC. SUMINISTRO E INSTALACION. INCLUYE ESTRUCTURAS CUARTONES EN MADERA x 3.0m Y AMARRES.</t>
  </si>
  <si>
    <t xml:space="preserve">PINTURA ACEITE SOBRE LAMINA (INCLUYE ANTICORROSIVO). SUMINISTRO Y APLICACION. </t>
  </si>
  <si>
    <t>PINTURA VINILO TIPO 1 (2 MANOS).</t>
  </si>
  <si>
    <t>OBRAS DE ARTE Y EDIFICACIONES / MAMPOSTERIA</t>
  </si>
  <si>
    <t>MURO EN LADRILLO TOLETE COMUN.</t>
  </si>
  <si>
    <t>TANQUE DE AGUA DE 500 LT. SUMINISTRO E INSTALACION.</t>
  </si>
  <si>
    <t>ZARANDA DE 6x3 PARA CLASIFICACION MATERIAL. . SUMINISTRO E INSTALACION.</t>
  </si>
  <si>
    <t>PARCHEO CON PAVIMENTO ASFALTICO RECICLADO ESTABILIZADO AL 5% CON EMULSION CRL-1 PARA ACCION DE MOVILIDAD. Sin corte ni demolición EXTENDIDO MANUAL. HASTA 28Km. HORARIO DIURNO.</t>
  </si>
  <si>
    <t>PARCHEO CON PAVIMENTO ASFALTICO RECICLADO ESTABILIZADO AL 5% CON EMULSION CRL-1 PARA ACCION DE MOVILIDAD. Sin corte ni demolición. EXTENDIDO MANUAL. HASTA 28Km. HORARIO NOCTURNO.</t>
  </si>
  <si>
    <t>CUADRILLA (OFICIAL + 4 AYUDANTES) HORARIO NOCTURNO</t>
  </si>
  <si>
    <t>PARCHEO CON FRESADO ESTABILIZADO AL 5% CON EMULSION CRL-1 PARA ACCION DE MOVILIDAD. EXTENDIDO MANUAL. Incluye corte, demolición. HASTA 28Km. HORARIO DIURNO.</t>
  </si>
  <si>
    <t>PARCHEO CON FRESADO ESTABILIZADO AL 5% CON EMULSION CRL-1 PARA ACCION DE MOVILIDAD. EXTENDIDO MANUAL. Incluye corte, demolición. HASTA 28Km. HORARIO NOCTURNO.</t>
  </si>
  <si>
    <t>TRANSPORTE DE MATERIAL PROVENIENTE DE SITIO DE OBRA AL SITIO DISPUESTO PARA MEZCLAS, ESTABILIZAR O DEJAR EN PATIOS DE ACOPIO DEL IDU, EN DISTANCIA HASTA 21 Km.</t>
  </si>
  <si>
    <t>CONSTRUCCIÓN DE CICLORUTA, INCLUYE OBRAS CIVILES, DEMARCACIÓN, SEÑALIZAN VERTICAL (Calculado para un tramo representativo de 100 mt.)</t>
  </si>
  <si>
    <t>BICICARRIL BIDIRECCIONAL SEGREGADA (Incluye demarcación y elementos canalizadores) (Calculado para un tramo representativo de 100 mt.)</t>
  </si>
  <si>
    <t>BICICARRIL UNIDIRECCIONAL (Incluye demarcación) (Calculado para un tramo representativo de 100 mt.)</t>
  </si>
  <si>
    <t>INTERSECCION PARA BICICARRIL BIDIRECCIONAL(Incluye demarcación, señalización vertical, elementos canalizadores) (Calculado incluyendo un tramo de 10 mt. antes y despues de la interseccion)</t>
  </si>
  <si>
    <t>INTERSECCION PARA BICICARRIL UNIDIRECCIONAL, INCLUYE DEMARCACION, SEÑALIZACION VERTICAL, ELEMENTOS CANALIZADORES (Calculado incluyendo un tramo de 10 mt. antes y despues de la intersección)</t>
  </si>
  <si>
    <t>PERFORACION HORIZONTAL DIRIGIDA. INCLUYE SUMINISTRO Y COLOCACION DE DUCTO PVC D= 4". (No incluye obra civil para cajas de lanzamiento y llegada).</t>
  </si>
  <si>
    <t>REUBICACION DE POSTE TIPO MASTIL (Incluye desmonte).</t>
  </si>
  <si>
    <t>BASE PARA POSTE METALICO DE 0.80m x 0.80m H= 0.80m. EN CONCRETO PREMEZCLADO DE 3000 PSI (210 Kg/Cm2). CONSTRUCCION. INCLUYE ESTRUCTURA DE REFUERZO Y SBG_A.</t>
  </si>
  <si>
    <t>PEDESTALES EN ANGULO PARA SEÑALES SI-05, SI-27, SI-28, SI-05C (Para dimensiones mayores a 75x100 cm - pedestal en H). SUMINISTRO E INSTALACIÓN.</t>
  </si>
  <si>
    <t>CARGUE Y TRANSPORTE DE ESTRUCTURA METALICA EN CAMA BAJA (PESO APROX. POR VIAJE ENTRE 3 Y 4 TONELADAS) INCLUYE DESCARGUE EN EL SITIO FINAL.</t>
  </si>
  <si>
    <t>CUADRILLA (4 AYUDANTES)</t>
  </si>
  <si>
    <t>MANEJO DE AGUAS PARA TRABAJOS SOBRE CANAL. ALTURA DE LA BARRERA 1.50m (INCLUYE EQUIPO, SUMINISTRO Y MANO DE OBRA.</t>
  </si>
  <si>
    <t>BARANDAS. DESMONTE E INSTALACION. INCLUYE ACOPIO EN EL FRENTE DE OBRA. (NO INCLUYE TRASLADO DEL MATERIAL SOBRANTE, NI RETIRO DE ESCOMBROS).</t>
  </si>
  <si>
    <t>CONCRETO IMPERMEABILIZADO DE 3000 PSI PARA BOX CULVERT (PREMEZCLADO. INCLUYE SUMINISTRO, FORMALETEO Y COLOCACION. NO INCLUYE REFUERZO, CURADO).</t>
  </si>
  <si>
    <t>DEMARCACION LINEA DE CANALIZACION BICICARRIL A= 0.25m EN PINTURA TERMOPLASTICA (INCLUYE SUMINISTRO Y APLICACION CON EQUIPO. INCLUYE MICROESFERA)</t>
  </si>
  <si>
    <t>9 DUCTOS DE D= 4" SUSPENDIDOS EN PUENTES NORMA CS218. SUMINISTRO E INSTALACION.</t>
  </si>
  <si>
    <t>TUBERIA CCP D= 12" TIPO CILINDRO DE ACERO CON REF. DE VARILLA, REBESTIMIENTO INT. Y RECUBRIMIENTO EXT. EN MORTERO DE CEMENTO. SUM E INSTAL. INCL. UNIONES, ESPIGO CAMPANA CON EMPAQUE DE CAUCHO. NORMAS NTC 747 Y AWWA C-303.</t>
  </si>
  <si>
    <t>CODO CCP D=12" ENTRE 22.5° Y 45° L=0.50m x 0.50m EN ACERO REVEST. INT. Y RECUBR EXT. EN MORTERO DE CEMENTO. SUMIN. E INSTAL. INCL. UNIONES (ESPIGO Y CAMPANA). PRESION DE TRABAJO=150 PSI.</t>
  </si>
  <si>
    <t>CODO CCP D=16" ENTRE 22.5° Y 45° L=0.60m x 0.60m EN ACERO REVEST. INT. Y RECUBR EXT. EN MORTERO DE CEMENTO. SUMIN. E INSTAL. INCL. UNIONES (ESPIGO Y CAMPANA). PRESION DE TRABAJO=150 PSI.</t>
  </si>
  <si>
    <t>SALIDA NORMAL EN ACERO D= 6" CON EXTREMO BRIDADO. INST. EN FABRICA SOBRE TUBO O ACCESORO HASTA D= 12". SUM. E INSTAL. REVESTIMIENTO INTERIOR Y EXTERIOR EN PINTURA EPOXICA L=0.15m . PRESION DE TRABAJO=150 PSI.</t>
  </si>
  <si>
    <t>SALIDA NORMAL CCP EN ACERO D= 12" CON EXTREMO BRIDADO. INST. EN FABRICA SOBRE TUBO ACCESORO D= 16". REVEST. INTERIOR EN MORTERO Y RECUBRIMIENTO EXTERIOR EN PINTURA EPOXICA L=0.50m . SUM. E INSTAL. PRESION DE TRABAJO=150 PSI.</t>
  </si>
  <si>
    <t>CANASTILLA PASAJUNTAS (Incluye suministro y fijación)</t>
  </si>
  <si>
    <t>SIMBOLO DE DEMARCACIÓN CORREDOR EXCLUSIVO DE BICICLETA 1.60m x 2.40m (e= 15 mils. INCLUYE SUMINISTRO Y APLICACIÓN CON EQUIPO. INCLUYE MICROESFERAS.</t>
  </si>
  <si>
    <t>SIMBOLO DE DEMARCACIÓN CORREDOR EXCLUSIVO DE BICICLETA 0.80m x 1.20m (e= 15 mils. INCLUYE SUMINISTRO Y APLICACIÓN CON EQUIPO. INCLUYE MICROESFERAS.</t>
  </si>
  <si>
    <t>FLECHA DIRECCIONAL "FRENTE, DERECHA E IZQUIERDA" PARA PAVIMENTO RIGIDO (e= 15 mils. ACRILICA BASE AGUA. INCLUYE SUMINISTRO Y APLICACIÓN CON EQUIPO. INCLUYE MICROESFERAS.</t>
  </si>
  <si>
    <t>FLECHA DIRECCIONAL "FRENTE, DERECHA E IZQUIERDA" PARA PAVIMENTO FLEXIBLE (e= 15 mils. ACRILICA BASE AGUA. INCLUYE SUMINISTRO Y APLICACIÓN CON EQUIPO. INCLUYE MICROESFERAS.</t>
  </si>
  <si>
    <t>PICTOGRAMA DE CEDA EL PASO EN CICLORRUTA (4 TRIANGULOS), (PINTURA ACRILICA BASE AGUA (e= 15 mils. INCLUYE SUMINISTRO Y APLICACIÓN CON EQUIPO. INCLUYE MICROESFERAS.</t>
  </si>
  <si>
    <t>DEMARCACION DE FLECHA DE TERMINACION DE CARRIL (e= 15 mils. ACRILICA BASE AGUA. INCLUYE SUMINISTRO Y APLICACIÓN CON EQUIPO. INCLUYE MICROESFERAS.</t>
  </si>
  <si>
    <t>RELLENO EN TRITURADO DE 3/4`` (INCLUYE TRANSPORTE, SUMINISTRO, EXTENDIDO MANUAL Y COLOCACIÓN)</t>
  </si>
  <si>
    <t>EXCAVACIÓN MANUAL DE DADOS Y COLUMNAS DE APOYO. INCLUYE MOTOBOMBA SUMERGIBLE Ø 2" O 3" - INCLUYE COMBUSTIBLE</t>
  </si>
  <si>
    <t>RELLENO EN ARENA DE PEÑA (INCLUYE TRANSPORTE, SUMINISTRO, EXTENDIDO MANUAL Y COMPACTACIÓN).</t>
  </si>
  <si>
    <t>EXCAVACIÓN MECÁNICA PARA DADOS (NIVEL DE FUNCIONAMIENTO. INCLUYE CARGUE).</t>
  </si>
  <si>
    <t>EXCAVACIÓN MECÁNICA EN TÚNEL.</t>
  </si>
  <si>
    <t>LLENO CON BENTONITA.</t>
  </si>
  <si>
    <t>CONCRETO 4000 PSI PARA MURO ESTRUCTURAL (Premezclado. Incl. Sumin, Formaleteo, bombeo y Colocación. No incl. Refuerzo, Curado).</t>
  </si>
  <si>
    <t>CONCRETO 4000 PSI PARA MURO DE CONTENCIÓN (Premezclado. Incl. Sumin, Formaleteo y Colocación. No incl. Refuerzo, Curado).</t>
  </si>
  <si>
    <t>CONCRETO 4000 PSI PARA RAMPAS Y ESCALERAS (PREMEZCLADO. INCL. SUMINISTRO, FORMALETEO Y COLOCACIÓN. NO INCL. REFUERZO, CURADO).</t>
  </si>
  <si>
    <t>CONCRETO 4000 PSI PARA BOX CULVERT (PREMEZCLADO. INCLUYE SUMIN., FORMALETEO Y COLOCACIÓN. NO INCL. REFUERZO, CURADO).</t>
  </si>
  <si>
    <t>GEOMEMBRANA LISA HDPE 30 mils. (SUMINISTRO E INSTALACIÓN).</t>
  </si>
  <si>
    <t>DINTEL EN CONCRETO DE 3000 PSI 10cm X 10cm (SUMINISTRO E INSTALACIÓN).</t>
  </si>
  <si>
    <t>TALÓN EN CONCRETO DE 3000 PSI (SUMINISTRO E INSTALACIÓN).</t>
  </si>
  <si>
    <t>SILLAR EN CONCRETO DE 3000 PSI 10cm X 15cm (SUMINISTRO E INSTALACIÓN).</t>
  </si>
  <si>
    <t>MAMPOSTERIA EN BLOQUE DE CONCRETO 15X20X40 DE DOS PERFORACIONES TIPO INDURAL O SIMILAR, ACABADO DOBLE CARA (COLOR A DEFINIR SEGÚN MUESTRA) INCLUYE MORTERO 1:4 HECHO EN OBRA.</t>
  </si>
  <si>
    <t>SOBRECIMIENTO EN BLOQUE DE 20cm (2 HILADAS) INCLUYE MORTERO DE PEGA 1:4 HECHO EN OBRA.</t>
  </si>
  <si>
    <t>PISO EN CONCRETO 3000 PSI PREMEZCLADO, ENDURECIDO Y ESMALTADO MAS VARILLAS PLÁSTICAS DE DILATACIÓN COLOR GRIS CADA 1,00m EN DOS DIRECCIONES. (SUMINISTRO E INSTALACION. NO INCL CURADO.</t>
  </si>
  <si>
    <t>PISO EN GRANITO ESMERILADO, VACIADO Y PULIDO EN SITIO e=1.5cm. INCLUYE JUNTAS DE DILATACIÓN RADIALES Y VACIADOS TRAPEZOIDALMENTE. COLOR Y DIMENSIONES ACORDE CON LOS PLANOS Y ESPECIFICACIONES TÉCNICAS.</t>
  </si>
  <si>
    <t>BOCAPUERTA EN GRANITO VACIADO. ANCHO 15 cm. (SUMINISTRO E INSTALACIÓN) INCLUYE MORTERO DE PEGA 1:2 HECHO EN OBRA.</t>
  </si>
  <si>
    <t>PELDAÑO EN GRANITO PULIDO. (SUMINISTRO E INSTALACIÓN. INCLUYE VARILLA DE ALUMINIO PARA DILATACION).</t>
  </si>
  <si>
    <t>TUBERIA PVC SANITARIA D=3`` TIPO U.S. (INCLUYE SUMINISTRO E INSTALACIÓN).</t>
  </si>
  <si>
    <t>SALIDA SANITARIA D=2``. (SUMINISTRO E INSTALACIÓN. INCLUYE TUBERÍA DE HASTA 3.0m DE LONGITUD Y ACCESORIOS DESDE EL RAMAL PRINCIPAL QUE RECIBE, HASTA LA BOCA PARA CONEXIÓN).</t>
  </si>
  <si>
    <t>SALIDA SANITARIA D=4``. (SUMINISTRO E INSTALACIÓN. INCLUYE TUBERÍA DE HASTA 3.0m DE LONGITUD Y ACCESORIOS DESDE EL RAMAL PRINCIPAL QUE RECIBE, HASTA LA BOCA PARA CONEXIÓN).</t>
  </si>
  <si>
    <t>TUBERIA PVC SANITARIA D=1 1/2`` TIPO U.S. (INCLUYE SUMINISTRO E INSTALACIÓN)</t>
  </si>
  <si>
    <t>TUBERIA PVC SANITARIA D=8`` TIPO U.S. (INCLUYE SUMINISTRO E INSTALACIÓN).</t>
  </si>
  <si>
    <t>TUBERIA PVC VENTILACIÓN D=3`` TIPO U.S. (INCLUYE SUMINISTRO E INSTALACIÓN).</t>
  </si>
  <si>
    <t>TUBERIA PVC D=1`` TIPO U.M. RDE 21 (SUMINISTRO E INSTALACIÓN).</t>
  </si>
  <si>
    <t>TUBERIA PVC E.L. D= 1/2`` RDE 13.5 - 315 PSI (INCLUYE SUMINISTRO E INSTALACIÓN, SOLDADURA).</t>
  </si>
  <si>
    <t>BOMBA SUMINISTRO DE AGUA POTABLE, CON VARIACIÓN DE VELOCIDAD, Q=1l/s, CABEZA HIDRÁULICA 13 m.c.a. (SUMINISTRO E INSTALACIÓN. INCLUYE SISTEMA DE VÁLVULAS Y ACCESORIOS PARA LA SUCCIÓN E IMPULSIÓN).</t>
  </si>
  <si>
    <t>BOMBA SUMINISTRO DE AGUA POTABLE, CON VARIACIÓN DE VELOCIDAD, Q=7l/s, CABEZA HIDRÁULICA 23 m.c.a. (SUMINISTRO E INSTALACIÓN. INCLUYE SISTEMA DE VÁLVULAS Y ACCESORIOS PARA LA SUCCIÓN E IMPULSIÓN).</t>
  </si>
  <si>
    <t>BOMBA SUMINISTRO DE AGUA POTABLE, CON VARIACIÓN DE VELOCIDAD, Q=1l/s, CABEZA HIDRÁULICA 10 m.c.a. (SUMINISTRO E INSTALACIÓN. INCLUYE SISTEMA DE VÁLVULAS Y ACCESORIOS PARA LA SUCCIÓN E IMPULSIÓN).</t>
  </si>
  <si>
    <t>BOMBA SUMINISTRO DE AGUA POTABLE, CON VARIACIÓN DE VELOCIDAD, Q=7l/s, CABEZA HIDRÁULICA 20 m.c.a. (SUMINISTRO E INSTALACIÓN. INCLUYE SISTEMA DE VÁLVULAS Y ACCESORIOS PARA LA SUCCIÓN E IMPULSIÓN).</t>
  </si>
  <si>
    <t>BOMBA SUMINISTRO DE AGUA POTABLE, CON VARIACIÓN DE VELOCIDAD, Q=1.13l/s, CABEZA HIDRÁULICA 11 m.c.a. POTENCIA 1/2 HP. (SUMINISTRO E INSTALACIÓN. INCLUYE SISTEMA DE VÁLVULAS Y ACCESORIOS PARA LA SUCCIÓN E IMPULSIÓN).</t>
  </si>
  <si>
    <t>LAVAMANOS INSTITUCIONAL DE EMPOTRAR. (SUMINISTRO E INSTALACIÓN. INCLUYE GRIFERÍA TIPO PUSH O SIMILAR Y TUBERÍA DE CONEXIÓN).</t>
  </si>
  <si>
    <t>LAVAMANOS CERÁMICO DE SOBREPONER (SUMINISTRO E INSTALACIÓN. INCLUYE GRIFERÍA TIPO PUSH ANTIVANDÁLICO).</t>
  </si>
  <si>
    <t>LAVAMANOS DE COLGAR PARA PERSONAS EN CONDICIÓN DE MOVILIDAD REDUCIDA. (SUMINISTRO E INSTALACIÓN. INCLUYE GRIFERÍA TIPO PUSH ANTIVANDÁLICO).</t>
  </si>
  <si>
    <t>TOMACORRIENTES CON CONEXIÓN A TIERRA, MONOFÁSICO DOBLE, 15 A, 125 VC.A. (LÍNEA NEMA 5), PARA TRABAJO PESADO. (INCLUYE INSTALACIÓN, CAJA DE SALIDA, ELEMENTOS DE CONEXIÓN, DE EMPALME Y DE MONTAJE).</t>
  </si>
  <si>
    <t>TOMACORRIENTES CON PROTECCIÓN DE FALLA A TIERRA (GFCI), MONOFÁSICO DOBLE, 20 A, 125 VC.A. (LÍNEA NEMA 5), PARA TRABAJO LIVIANO. (INCLUYE INSTALACIÓN, CAJA DE SALIDA, ELEMENTOS DE CONEXIÓN, DE EMPALME Y DE MONTAJE).</t>
  </si>
  <si>
    <t>TOMACORRIENTES CON CONEXIÓN A TIERRA, BIFÁSICOS, DOS POLOS, 3 HILOS, 20 A, 250 VC.A., (LÍNEA NEMA 6), PARA TRABAJO PESADO.  (INCLUYE INSTALACIÓN, CAJA DE SALIDA, ELEMENTOS DE CONEXIÓN, DE EMPALME Y DE MONTAJE).</t>
  </si>
  <si>
    <t>TUBERÍA DE ACERO GALVANIZADO, LIVIANA TIPO EMT, D=1``. (SUMINISTRO E INSTALACIÓN).</t>
  </si>
  <si>
    <t>TUBERÍA DE ACERO GALVANIZADO, LIVIANA TIPO EMT, D=3/4``. (SUMINISTRO E INSTALACIÓN).</t>
  </si>
  <si>
    <t>TUBERIA CONDUIT PVC D=3/4`` (INCLUYE SUMINISTRO E INSTALACIÓN).</t>
  </si>
  <si>
    <t>CUADRILLA (2 OFICIALES)</t>
  </si>
  <si>
    <t xml:space="preserve">CONDUCTORES MONOPOLARES DE COBRE, AISLADOS PARA 600 V C.A.,  CALIBRE NO 12 AWG.  (Incluye suministro e instalación). </t>
  </si>
  <si>
    <t>CONDUCTORES MONOPOLARES DE COBRE, AISLADOS PARA 600 V C.A.,  CALIBRE NO 10 AWG.  (Incluye suministro e instalación).</t>
  </si>
  <si>
    <t>CONDUCTORES MONOPOLARES DE COBRE, AISLADOS PARA 600 V C.A.,  CALIBRE NO 8 AWG.  (Incluye suministro e instalación).</t>
  </si>
  <si>
    <t>CONDUCTORES MONOPOLARES DE COBRE, AISLADOS PARA 600 V C.A.,  CALIBRE NO 6 AWG.  (Incluye suministro e instalación).</t>
  </si>
  <si>
    <t>ACOMETIDA EN CONDUCTORES DE COBRE, (4NO. 4 + 1NO. 8)  AWG, AISLADOS PARA 600 V C.A. INCLUYE CONDUCTORES, CONEXIONES,  ACCESORIOS DE MONTAJE, ELEMENTOS DE CONEXIÓN Y DE MARCACIÓN.(Incluye suministro e instalación).</t>
  </si>
  <si>
    <t>ACOMETIDA EN CONDUCTORES DE COBRE, (4NO. 2 + 1NO. 4)  AWG, AISLADOS PARA 600 V C.A. INCLUYE CONDUCTORES, CONEXIONES,  ACCESORIOS DE MONTAJE, ELEMENTOS DE CONEXIÓN Y DE MARCACIÓN.(Incluye suministro e instalación).</t>
  </si>
  <si>
    <t>ACOMETIDA A TABLERO TATR, EN CONDUCTORES DE COBRE, (4NO.4 + 1NO. 8)  AWG, AISLADOS PARA 600 V C.A. INCL CONDUCTORES, CONEXIONES,  ACCESORIOS DE MONTAJE, ELEMENTOS DE CONEXIÓN Y MARCACIÓN.(Incl suministro e instalación).</t>
  </si>
  <si>
    <t>ALIMENTACIÓN EN CONDUCTORES DE COBRE, (3NO. 8 + 1NO. 10) AWG, AISLADOS PARA 600 V C.A., INCLUYE CONDUCTORES, CONEXIONES, ACCESORIOS DE MONTAJE, ELEMENTOS DE CONEXIÓN Y DE MARCACIÓN. (Incluye suministro e instalación).</t>
  </si>
  <si>
    <t>ALIMENTACIÓN EN CONDUCTORES DE COBRE, (4NO. 2/0 + 1NO.6) AWG, AISLADOS PARA 600 V C.A., INCLUYE CONDUCTORES, CONEXIONES, ACCESORIOS DE MONTAJE, ELEMENTOS DE CONEXIÓN Y DE MARCACIÓN. (Incluye suministro e instalación)</t>
  </si>
  <si>
    <t>ALIMENTACIÓN  EN CONDUCTORES DE COBRE, (4NO. 1/0 + 1NO.6) AWG, AISLADOS PARA 600 V C.A., INCLUYE CONDUCTORES, CONEXIONES, ACCESORIOS DE MONTAJE, ELEMENTOS DE CONEXIÓN Y DE MARCACIÓN. (Incluye suministro e instalación)</t>
  </si>
  <si>
    <t>ALIMENTACIÓN EN CONDUCTORES DE COBRE, (4NO. 8+ 1NO.10)  AWG, AISLADOS PARA 600 V C.A. INCLUYE CONDUCTORES, CONEXIONES,  ACCESORIOS DE MONTAJE, ELEMENTOS DE CONEXIÓN Y DE MARCACIÓN. (Incluye suministro e instalación)</t>
  </si>
  <si>
    <t>CAJAS DE EMPALME Y SALIDA,  EN FUNDICIÓN DE ACERO GALVANIZADO DE 4``X4``, DEL DIAMETRO DE LA TUBERÍA(Incluye suministro e instalación)</t>
  </si>
  <si>
    <t>TUBERÍA SEMIPESADA IMC, DE 3/4`` DE DIÁMETRO, EXPUESTA, CON SUS ACCESORIOS DE MONTAJE. (Incluye suministro e instalación)</t>
  </si>
  <si>
    <t>TUBERÍA SEMIPESADA IMC, DE 2`` DE DIÁMETRO, EXPUESTA, CON SUS ACCESORIOS DE MONTAJE. (Incluye suministro e instalación)</t>
  </si>
  <si>
    <t>TUBERÍA EMT DE 3`` DE DIÁMETRO, EXPUESTA, CON SUS ACCESORIOS DE MONTAJE. (Incluye suministro e instalación)</t>
  </si>
  <si>
    <t>ACOMETIDA EN CONDUCTORES DE COBRE, (4NO. 1/0 + 1NO. 4)  AWG, AISLADOS PARA 600 V C.A. INCLUYE CONDUCTORES, CONEXIONES,  ACCESORIOS DE MONTAJE, ELEMENTOS DE CONEXIÓN Y DE MARCACIÓN. (Incluye suministro e instalación)</t>
  </si>
  <si>
    <t>ACOMETIDA EN CONDUCTORES DE COBRE, (5NO. 4)  AWG, AISLADOS PARA 600 V C.A. INCLUYE CONDUCTORES, CONEXIONES,  ACCESORIOS DE MONTAJE, ELEMENTOS DE CONEXIÓN Y DE MARCACIÓN. (Incluye suministro e instalación)</t>
  </si>
  <si>
    <t>CONDUCTORES MONOPOLARES DE COBRE, AISLADOS PARA 600 V C.A.,  CALIBRE NO 4 AWG.  (Incluye suministro e instalación)</t>
  </si>
  <si>
    <t>GABINETE CON 2 TABLEROS DE ALUMBRADO Y FUERZA  A 208/120VC.A. TRIFÁSICOS 5 HILOS,CON BARRA NEUTRO Y TIERRA,TOTALIZADORES,BREAKERS.TAN CON TOTALIZADOR DE 50A, 24 CIRCUITOS;TTN CON TOTALIZADOR DE 300A, 42 CIRCUITOS.SUM E INST</t>
  </si>
  <si>
    <t>ALIMENTACIÓN  EN CONDUCTORES DE COBRE, (4NO. 4/0 + 1NO.4) AWG, AISLADOS PARA 600 V C.A., INCLUYE CONDUCTORES, CONEXIONES, ACCESORIOS DE MONTAJE, ELEMENTOS DE CONEXIÓN Y DE MARCACIÓN. (Incluye suministro e instalación)</t>
  </si>
  <si>
    <t>ALIMENTACIÓN  EN CONDUCTORES DE COBRE, (4NO. 6 + 1NO.8) AWG, AISLADOS PARA 600 V C.A., INCLUYE CONDUCTORES, CONEXIONES, ACCESORIOS DE MONTAJE, ELEMENTOS DE CONEXIÓN Y DE MARCACIÓN. (Incluye suministro e instalación)</t>
  </si>
  <si>
    <t>ALIMENTACIÓN  EN CONDUCTORES DE COBRE, (3NO. 10 + 1NO.12) AWG, AISLADOS PARA 600 V C.A., INCLUYE CONDUCTORES, CONEXIONES, ACCESORIOS DE MONTAJE, ELEMENTOS DE CONEXIÓN Y DE MARCACIÓN. (Incluye suministro e instalación)</t>
  </si>
  <si>
    <t>ACOMETIDA EN CONDUCTORES DE COBRE, (5NO. 10)  AWG, AISLADOS PARA 600 V C.A. INCLUYE CONDUCTORES, CONEXIONES,  ACCESORIOS DE MONTAJE, ELEMENTOS DE CONEXIÓN Y DE MARCACIÓN. (Incluye suministro e instalación)</t>
  </si>
  <si>
    <t>ACOMETIDA EN CONDUCTORES DE COBRE, (3NO. 10)  AWG, AISLADOS PARA 600 V C.A. INCLUYE CONDUCTORES, CONEXIONES,  ACCESORIOS DE MONTAJE, ELEMENTOS DE CONEXIÓN Y DE MARCACIÓN. (Incluye suministro e instalación)</t>
  </si>
  <si>
    <t>ALIMENTACIÓN  EN CONDUCTORES DE COBRE, (3NO. 6 + 1NO.8) AWG, AISLADOS PARA 600 V C.A., INCLUYE CONDUCTORES, CONEXIONES, ACCESORIOS DE MONTAJE, ELEMENTOS DE CONEXIÓN Y DE MARCACIÓN. (Incluye suministro e instalación)</t>
  </si>
  <si>
    <t>ACOMETIDA EN CONDUCTORES DE COBRE, (4NO. 10)  AWG, AISLADOS PARA 600 V C.A. INCLUYE CONDUCTORES, CONEXIONES,  ACCESORIOS DE MONTAJE, ELEMENTOS DE CONEXIÓN Y DE MARCACIÓN. (Incluye suministro e instalación)</t>
  </si>
  <si>
    <t>ALIMENTACIÓN  EN CONDUCTORES DE COBRE, (3NO. 4/0 + 1NO.2) AWG, AISLADOS PARA 600 V C.A., INCLUYE CONDUCTORES, CONEXIONES, ACCESORIOS DE MONTAJE, ELEMENTOS DE CONEXIÓN Y DE MARCACIÓN. (Incluye suministro e instalación)</t>
  </si>
  <si>
    <t>TABLERO DE INTERRUPTORES AUTOMÁTICOS TT, BIFÁSICO, 4 HILOS, 208/120VC.A., 225A, 18 CIRCUITOS, CERRAMIENTO NEMA 12, CON PUERTA, CHAPA, TOTALIZADOR, INTERRUPTORES, ADECUADO PARA SOBREPONER; SUM E INST.</t>
  </si>
  <si>
    <t>ACOMETIDA EN CONDUCTORES DE COBRE, (4NO. 2 + 1NO. 8)  AWG, AISLADOS PARA 600 V C.A. INCLUYE CONDUCTORES, CONEXIONES,  ACCESORIOS DE MONTAJE, ELEMENTOS DE CONEXIÓN Y DE MARCACIÓN.  (Incluye suministro e instalación)</t>
  </si>
  <si>
    <t>ALIMENTACIÓN EN CONDUCTORES DE COBRE, (4NO. 6+ 1NO.10)  AWG, AISLADOS PARA 600 V C.A. INCLUYE CONDUCTORES, CONEXIONES,  ACCESORIOS DE MONTAJE, ELEMENTOS DE CONEXIÓN Y DE MARCACIÓN. (Incluye suministro e instalación)</t>
  </si>
  <si>
    <t>ACOMETIDA EN CONDUCTORES DE COBRE, (5NO. 4)  AWG, AISLADOS PARA 600 V C.A. INCLUYE CONDUCTORES, CONEXIONES,  ACCESORIOS DE MONTAJE, ELEMENTOS DE CONEXIÓN Y DE MARCACIÓN.  (Incluye suministro e instalación)</t>
  </si>
  <si>
    <t>TOMACORRIENTES CON CONEXIÓN A TIERRA, TRIFÁSICOS, TRES POLOS, 3 HILOS, 20 A, 250 VC.A., (LÍNEA NEMA 6), PARA TRABAJO PESADO.  INCLUYE LA CAJA DE SALIDA, ELEMENTOS DE CONEXIÓN, DE EMPALME Y DE MONTAJE.</t>
  </si>
  <si>
    <t>TUBERÍA EMT DE 1 1/4`` DE DIÁMETRO, EXPUESTA, CON SUS ACCESORIOS DE MONTAJE. (Incluye suministro e instalación).</t>
  </si>
  <si>
    <t>TUBERÍA EMT DE 2`` DE DIÁMETRO, EXPUESTA, CON SUS ACCESORIOS DE MONTAJE. (Incluye suministro e instalación)</t>
  </si>
  <si>
    <t>ACOMETIDA  EN CONDUCTORES DE COBRE, (4NO. 1/0 + 1NO.2) AWG, AISLADOS PARA 600 V C.A., INCLUYE CONDUCTORES, CONEXIONES, ACCESORIOS DE MONTAJE, ELEMENTOS DE CONEXIÓN Y DE MARCACIÓN. (Incluye suministro e instalación)</t>
  </si>
  <si>
    <t>ACOMETIDA EN MEDIA TENSIÓN DESDE LA RED PÚBLICA, EN CONDUCTORES  3 NO. 1/0AWG, XLPE, 15KV, 133%, 1 NO. 2 CU DESNUDO, CON CONOS DE ALIVIO, TERMINALES Y ACCESORIOS (Incluye suministro e instalación)</t>
  </si>
  <si>
    <t>CELDA DE DISTRIBUCIÓN CON TRANSFORMADOR SECO TRIFÁSICO DE 30 KVA, 440V -208/120 V. EQUIPADA CON INTERRUPTORES Y CABLEADO INTERNO (Incluye suministro e instalación)</t>
  </si>
  <si>
    <t>CANALIZACIÓN SUBTERRÁNEA CON 2 DUCTOS DE 4`` PVC DB, ACCESORIOS, EXCAVACIÓN, LLENOS Y ACABADO  (Incluye suministro e instalación)</t>
  </si>
  <si>
    <t>ACOMETIDAS EN MEDIA TENSIÓN DESDE LA RED PÚBLICA, EN CONDUCTORES  3 NO. 2/0AWG, XLPE, 15KV, 133%, 1 NO. 2 CU DESNUDO, CON CONOS DE ALIVIO, TERMINALES Y ACCESORIOS (Incluye suministro e instalación) DTD-20143150598263</t>
  </si>
  <si>
    <t xml:space="preserve">ALIMENTACIÓN A ARMARIOS DE POTENCIA, EN CABLE DE CU, AISLADO A 600V, 3 X (3NO. 500MCM Y 1NO. 4/0AWG, THWN), INCLUYE TERMINALES DE CONEXIÓN. (Incluye suministro e instalación) </t>
  </si>
  <si>
    <t>ALIMENTACIÓN A ARMARIOS EQUIPOS AUXILIARES , EN CABLE DE CU, AISLADO A 600V, 3 X (3NO. 4 + 1NO. 8AWG, THWN), INCLUYE TERMINALES DE CONEXIÓN. (Incluye suministro e instalación)</t>
  </si>
  <si>
    <t>CANALIZACIÓN SUBTERRÁNEA CON 3 DUCTOS DE 4`` PVC DB, ACCESORIOS, EXCAVACIÓN, LLENOS Y ACABADO. DISTANCIA TRANSPORTE 28 Km.  (Incluye suministro e instalación)</t>
  </si>
  <si>
    <t xml:space="preserve">CANALIZACIÓN SUBTERRÁNEA CON 3 DUCTOS DE 6`` PVC DB, ACCESORIOS, EXCAVACIÓN, LLENOS Y ACABADO  (Incluye suministro e instalación) TRANSPORTE A 28 Km. </t>
  </si>
  <si>
    <t>CABLE DE COBRE DESNUDO CALIBRE 1/0 AWG, ENTERRADO EN TERRENO NATURAL INCLUYE EXCAVACIÓN, LLENOS Y COMPACTACIÓN DEL PISO. (Incluye suministro e instalación) DISTANCIA DE TRANSPORTE 28 Km.</t>
  </si>
  <si>
    <t>CABLE DE COBRE DESNUDO CALIBRE 1/0 AWG EXPUESTO (Incluye suministro e instalación)</t>
  </si>
  <si>
    <t>UNIÓN POR REACCIÓN EXOTÉRMICA PARA UNIÓN DE CONDUCTORES. CAPACIDAD DE 90 GR.  INCLUYE MOLDE, CARGA, CHISPERO, PINZAS Y DEMÁS ACCESORIOS DE INSTALACIÓN. (Incluye suministro e instalación)</t>
  </si>
  <si>
    <t>CONEXIÓN AL ACERO DE REFUERZO; INCL. SOLDADURA EXOTÉRMICA DE CABLE CALIBRE 1/0 AWG A VARILLA DE ACERO DE REFUERZO No.4 DE 90GR, VARILLA DE ACERO ADICIONAL Y SOLDADURAS ELÉCTRICAS ENTRE VARILLAS DE ACERO. (Incl. sum. e instal.)</t>
  </si>
  <si>
    <t>CABLE DE ALUMINIO AISLADO THW CALIBRE 1/0 AWG, INSTALADO EXPUESTO SOBRE CUBIERTA DE ESTRUCTURA. INCLUYE ELEMENTOS DE FIJACIÓN. (Incluye suministro e instalación)</t>
  </si>
  <si>
    <t>PARARRAYOS TIPO PUNTA DE FRANKLIN, DE 0,60 M DE LONGITUD, PROVISTOS DE ACCESORIOS DE SOPORTE Y DE CONEXIÓN. (Incluye suministro e instalación)</t>
  </si>
  <si>
    <t xml:space="preserve">CAJA DE INSPECCIÓN EN CONCRETO, DE 30X30X50CM, CON TAPA (Incluye suministro e instalación). </t>
  </si>
  <si>
    <t xml:space="preserve">CABLE DE COBRE DESNUDO CALIBRE 1/0 AWG, EMBEBIDO EN EL CONCRETO. (Incluye suministro e instalación) </t>
  </si>
  <si>
    <t xml:space="preserve">PARARRAYOS TIPO PUNTA DE FRANKLIN, DE 1 M DE LONGITUD, PROVISTOS DE ACCESORIOS DE SOPORTE Y DE CONEXIÓN. (Incluye suministro e instalación) </t>
  </si>
  <si>
    <t>CONEXIÓN AL ACERO DE REFUERZO; INCL. SOLDADURA EXOTÉRMICA DE CABLE CALIBRE 2/0 AWG A VARILLA DE ACERO DE REFUERZO 4 DE 90GR, VARILLA DE ACERO ADICIONAL Y SOLDADURAS ELÉCTRICAS ENTRE VARILLAS DE ACERO. (Incl. sumin. e instal.)</t>
  </si>
  <si>
    <t>TERMINAL DE COBRE ELECTROPLATEADO PARA CABLE CALIBRE 2/0AWG, DE UN TORNILLO. INCLUYE MONTAJE, TORNILLOS, TUERCA Y ARANDELAS DE ACERO INOXIDABLE.  (Incluye suministro e instalación)</t>
  </si>
  <si>
    <t>CABLE DE ALUMINIO AISLADO THW-SR CALIBRE 1/0 AWG, INSTALADO EXPUESTO SOBRE CUBIERTA DE ESTRUCTURA. INCLUYE ELEMENTOS DE FIJACIÓN. (Incluye suministro e instalación)</t>
  </si>
  <si>
    <t>CABLE DE COBRE DESNUDO CALIBRE 2/0 AWG, EMBEBIDO EN EL CONCRETO. (Incluye suministro e instalación)</t>
  </si>
  <si>
    <t>CABLE DE COBRE DESNUDO CALIBRE 2/0 AWG EXPUESTO (Incluye suministro e instalación)</t>
  </si>
  <si>
    <t>CABLE DE 4 PARES UTP CAT.6A, INCLUYE MARCACIÓN Y CORREAS DE AMARRE  TIPO ``VELCRO`` (Incluye suministro e instalación)</t>
  </si>
  <si>
    <t>ENCHAPE DE PISO Y PARED EN CERAMICA 30X30 CM COLOR BLANCO, H=2,10 (Incluye suministro e instalación).</t>
  </si>
  <si>
    <t>PAÑETE LISO O RÚSTICO 1:4 PARA MUROS. LAVADO O RÚSTICO.  (Incluye suministro e instalación)</t>
  </si>
  <si>
    <t>PINTURA AL AGUA TIPO EMULSIÓN CON RESINA DE POLIVINIL ACETATO MODIFICADA CON ACRÍLICA PARA INTERIORES.  (Incluye suministro e instalación)</t>
  </si>
  <si>
    <t>OBRAS DE ARTE Y EDIFICACIONES / IMPERMEABILIZACIONES</t>
  </si>
  <si>
    <t>IMPERMEABILIZACIÓN FACHADA (Incluye suministro e instalación)</t>
  </si>
  <si>
    <t>PINTURA AMARILLA FRANJA DE SEGURIDAD  (Incluye suministro e instalación)</t>
  </si>
  <si>
    <t>PINTURA CIELO FALSO (Incluye suministro e instalación).</t>
  </si>
  <si>
    <t>PERSIANA EN ALUMINIO ANODIZADO COLOR NATURAL ARMADA CON PERFIL DE ALÚMINA Y ANCLADA A ELEMENTOS ESTRUCTURALES.  (Incluye suministro e instalación)</t>
  </si>
  <si>
    <t xml:space="preserve">RETIRO Y REINSTALACIÓN DE SEÑAL BANDERA. INCLUYE SERVICIO DE GRUA.  (DISTANCIA MAXIMA DE REUBICACION 200m). </t>
  </si>
  <si>
    <t>TABLERO PARA SEÑAL ELEVADA EN LAMINA DE ACERO GALVANIZADO CAL. 20 EN LAMINAS DE ANCHO 15cm - 20cm - 30 cm, FONDO, TEXTOS, PICTOGRAMAS. ORLAS EN MATERIAL REFLECTIVO TIPO VIII.</t>
  </si>
  <si>
    <t>SEMAFORO (3x200) S1. LENTES DE POLICARBONATO DE 8" BICICLETAS LUCES, SISTEMA DE ILUMINACIÓN A LEDS, COMPATIBILIDAD C800/900, FIJACION A MASTIL. INCLUYE ELEMENTOS DE FIJACION.</t>
  </si>
  <si>
    <t>SALIDA PARA DATOS EMT 3/4" (EN TAQUILLAS Y TORNIQUETES) DESDE EL RACK DE COMUNICACIONES HASTA EL SITIO DE LA SALIDA EN EL PISO DEL TORNIQUETE O HASTA EL PUESTO EN LA TAQUILLA. INCL. PONCHADO DE LOS JACKS EN LOS EXTREMOS .</t>
  </si>
  <si>
    <t>SALIDA PARA SONIDO EMT 3/4" (POR EL TECHO DEL VAGON) DESDE EL ARMARIO DE COMUNICACIONES HASTA EL SITIO DE LA SALIDA EN EL TECHO DEL VAGON, EN LA MITAD Y EN LOS EXTREMOS DEL MISMO .</t>
  </si>
  <si>
    <t>SALIDA PARA CCTV EMT 3/4" (POR EL TECHO DEL VAGON) DESDE EL ARMARIO DE COMUNICACIONES HASTA EL SITIO DE LA SALIDA EN EL TECHO EN LOS EXTREMOS DE CADA VAGON.</t>
  </si>
  <si>
    <t>SALIDA PARA EL MASTIL DEL GPS EN TUBERIA EMT 1" INCL PEDESTAL EN CONCRETO DE 1.0mx0.80mx0.80m. ESTA SALIDA VA DESDE EL MASTIL DEL GPS A SALIDA DE LA RAMPA NORTE HASTA EL RACK DE DATOS DEL VAGON Y EMBEBIDA EN EL PISO.</t>
  </si>
  <si>
    <t>CAJA DE INSPECCION AP-280. SUMINISTRO E INSTALACION. SE CONSTRUYEN EN EL PISO AL LADO DE LOS VAGONES PARA EL SISTEMA DE ENERGIA Y/O COMUNICACIONES.</t>
  </si>
  <si>
    <t>CAJA PARA MEDIDORES DE ENERGIA. SUMINISTRO E INSTALACION. ESTA CAJA ESTA UBICADA EN EL ARMARIO DEL VAGON NORTE. CONTIENE LOS MEDIDORES DE ENERGIA DE LA ESTACION, PUBLICIDAD Y ANGELCOM.</t>
  </si>
  <si>
    <t>POZO DE TIERRA CON VARILLA DE COBRE DE 2.40m, GEL, CABLE No. 2/0 AWG. CONSTRUCCION. SON LAS PUESTAS A TIERRA DE LOS VAGONES Y RAMPAS NUEVAS DE CONEXION A PUENTES PEATONALES.</t>
  </si>
  <si>
    <t xml:space="preserve">MEDIDORES DE ENERGIA TRIFASICO 20-80 AMP PARA LA CUENTA DE LA ESTACION. SUMINISTRO E INSTALACION. SE UBICA EN EL ARMARIO DEL VAGON NORTE. SE ENERGIZARA CUANDO LA CUENTA SEA LEGALIZADA ANTE CODENSA. </t>
  </si>
  <si>
    <t>MEDIDORES DE ENERGIA MONOFASICO PARA LAS CUENTAS DE PUBLICIDAD Y ANGELCOM. SUMINISTRO E INSTALACION. SE UBICA EN EL ARMARIO DEL VAGON NORTE. SE ENERGIZARAN CUANDO LAS CUENTAS SEAN LEGALIZADAS ANTE CODENSA.</t>
  </si>
  <si>
    <t>ACOMETIDA PARCIAL 3No. 1/0 + 1No. 2 - 600V-CU. SUMINISTRO E INSTALACION. ACOMETIDA PARCIAL ENTRE ARMARIOS NORTE Y SUR PARA ALIMENTACION ENTRE LOS VAGONES. INSTALADOS POR DEBAJO DEL PISO DE LOS VAGONES.</t>
  </si>
  <si>
    <t>BAJANTE PARA ACOMETIDA 1 D= 3" CALIBRE 14 (L= 4.98) HG, CAPACETE, CINTA BAND IT, CURVA PVC. SUMINISTRO E INSTALACION. INCLUYE APERTURA DE ZANJA PARA INSTALACION DE CURVA Y TUBERIA GALVANIZADA, RESANE Y RETIRO DE ESCOMBROS.</t>
  </si>
  <si>
    <t xml:space="preserve">NEOPRENO REFORZADO 0.50 x 0.50 x 2" DOBLE REFUERZO. SUMINISTRO E INSTALACION. (INCLUYE LIMPIEZA DE LA SUPERFICIE CON CHORRO DE AIRE A PRESIÓN, HERRAMIENTA MENOR Y COMPRESOR). </t>
  </si>
  <si>
    <t>PISO MEZCLADO EN CAUCHO BICAPA e= 3.0cm, COLOR (SUMINISTRO E INSTALACION).</t>
  </si>
  <si>
    <t>MADERA PLASTICA DE 1.20m DE LARGO, 0.10m DE ANCHO e= 2.20cm  (SUMINISTRO E INSTALACION).</t>
  </si>
  <si>
    <t xml:space="preserve">RELLENO EN ARENA DE RIO. INCLUYE TRANSPORTE, SUMINISTRO, EXTENDIDO MANUAL Y COMPACTACION. </t>
  </si>
  <si>
    <t>LAJA DE PIEDRA NATURAL e= 2cm - SUMINISTRO E INSTALACION.</t>
  </si>
  <si>
    <t>GRAVILLA DE 1/2" SUELTA - SUMINISTRO E INSTALACION.</t>
  </si>
  <si>
    <t xml:space="preserve">MODULO DE ATENCION AL CIUDADANO - REDEP M-141 - SUMINISTRO E INSTALACION. </t>
  </si>
  <si>
    <t>DOTACION ABDOMINALES PARA ADULTOS/MAYORES SEGUN ESPECIFICACIONES IDRD - SUMINISTRO E INSTALACION.</t>
  </si>
  <si>
    <t>JUEGO BALANCIN PARA NIÑOS (1-5 AÑOS)  SEGUN ESPECIFICACIONES IDRD - SUMINISTRO E INSTALACION.</t>
  </si>
  <si>
    <t>DOTACION BARRAS PARA ADULTOS.SEGUN ESPECIFICACIONES IDRD - SUMINISTRO E INSTALACION.</t>
  </si>
  <si>
    <t>DOTACION CAMINADOR PARA ADULTOS.SEGUN ESPECIFICACIONES IDRD - SUMINISTRO E INSTALACION.</t>
  </si>
  <si>
    <t>DOTACION FLEXION PIERNAS PARA ADULTOS.SEGUN ESPECIFICACIONES IDRD - SUMINISTRO E INSTALACION. MEMORANDO DTD-20143150609893</t>
  </si>
  <si>
    <t>DOTACION GIRO DE CADERA PARA ADULTOS.SEGUN ESPECIFICACIONES IDRD - SUMINISTRO E INSTALACION. MEMORANDO DTD-20143150609893</t>
  </si>
  <si>
    <t>MODULO DE INFORMACION M-145 EN ACERO INOXIDABLE - SUMINISTRO E INSTALACION.</t>
  </si>
  <si>
    <t>PANEL PUBLICITARIO M-160 EN ACERO INOXIDABLE - SUMINISTRO E INSTALACION.</t>
  </si>
  <si>
    <t>DOTACION PLATAFORMA PARA ADULTOS.SEGUN ESPECIFICACIONES IDRD - SUMINISTRO E INSTALACIÓN. MEMORANDO DTD-20143150609893</t>
  </si>
  <si>
    <t>PIEDRA PARA JARDIN, COLOR CUARZO CREMA Y NEGRO D= 1/2" - SUMINISTRO E INSTALACION.</t>
  </si>
  <si>
    <t xml:space="preserve">PIEDRA COLOR ROJO OCRE D= 2" - SUMINISTRO E INSTALACION. </t>
  </si>
  <si>
    <t>GEODREN VIAL DE 160mm x 1.0m. SUMINISTRO E INSTALACION. (INCLUYE EXCAVACION MANUAL (Ancho = 30cm) Y RELLENO EN MATERIAL SELECCIONADO PROVENIENTE DE EXCAVACION.</t>
  </si>
  <si>
    <t xml:space="preserve">GEODREN VIAL DE 200mm x 1.0m. SUMINISTRO E INSTALACION. (INCLUYE EXCAVACION MANUAL (Ancho = 30cm) Y RELLENO EN MATERIAL SELECCIONADO PROVENIENTE DE EXCAVACION. </t>
  </si>
  <si>
    <t>DEMARCACION METROS LINEALES EN PINTURA TIPO TRAFICO BASE SOLVENTE COLOR BLANCO Y/O AMARILLA. LINEA 0.12m Y 16 Mils (INCLUYE SUMINISTRO Y APLICACION CON EQUIPO. INCLUYE MICROESFERAS TIPO DROP ON PARA LINEAS DE BORDE Y DE CARRIL).</t>
  </si>
  <si>
    <t>CUADRILLA (3 AYUDANTES) HORARIO NOCTURNO</t>
  </si>
  <si>
    <t>CUADRILLA (4 AYUDANTES) HORARIO NOCTURNO</t>
  </si>
  <si>
    <t>DEMARCACION EN PINTURA TIPO TRAFICO BASE SOLVENTE COLOR BLANCO. LINEA 0.20m Y 16 Mils (INCLUYE SUMINISTRO Y APLICACION CON EQUIPO. INCLUYE MICROESFERAS TIPO DROP ON PARA LINEAS DE CARRIL).</t>
  </si>
  <si>
    <t>DEMARCACION EN IMPRIMANTE TIPO TRAFICO BASE SOLVENTE COLOR NEGRO. ANCHO 0.25m (INCLUYE SUMINISTRO Y APLICACION CON EQUIPO. NO INCLUYE MICROESFERAS).</t>
  </si>
  <si>
    <t>DEMARCACION EN IMPRIMANTE TIPO TRAFICO BASE SOLVENTE COLOR NEGRO. PARADEROS (INCLUYE SUMINISTRO Y APLICACION CON EQUIPO. NO INCLUYE MICROESFERAS).</t>
  </si>
  <si>
    <t>DEMARCACION METROS LINEALES EN PINTURA TIPO TRAFICO BASE SOLVENTE COLOR NEGRO. LINEA 0.15m (INCLUYE SUMINISTRO Y APLICACION CON EQUIPO. NO INCLUYE MICROESFERAS).</t>
  </si>
  <si>
    <t>DEMARCACION METROS CUADRADO EN PINTURA  TIPO TRAFICO BASE SOLVENTE COLOR AZUL 16 Mils PARA PRIMERA CAPA. (PARADEROS) (INCLUYE SUMINISTRO Y APLICACION CON EQUIPO. INCLUYE MICROESFERAS).</t>
  </si>
  <si>
    <t>DEMARCACION METROS CUADRADO EN PINTURA  TIPO TRAFICO BASE SOLVENTE COLOR AZUL 16 Mils Y 18 Mils (PARADEROS) (INCLUYE SUMINISTRO Y APLICACION CON EQUIPO. INCLUYE MICROESFERAS).</t>
  </si>
  <si>
    <t>LEVANTAMIENTO DE FALLAS (DIAGNOSTICO VISUAL) PARA DETERMINAR EL PCI. NORMA ASTM D 6433-07. SEGMENTOS DE 50 A 100 METROS DE LONGITUD.</t>
  </si>
  <si>
    <t>SEG</t>
  </si>
  <si>
    <t>LINEA TEXTIL PARA ALCANTARILLADO DN 150, e= 3mm. (INCL SUMIN, IMPREGNACIÓN DE LA LINEA TEXTIL, CURADO BAJO PRESION CON VAPOR DE AGUA, CORTE Y PUESTA EN FUNCIONAMIENTO, INCL CCTV, LAVADO, CORTE DE ACOMETIDAS A DOMICILIARIAS).</t>
  </si>
  <si>
    <t>LINEA TEXTIL PARA ALCANTARILLADO DN 250, e= 4.5mm. (INCL SUMIN, IMPREGNACIÓN DE LA LINEA TEXTIL, CURADO BAJO PRESION CON VAPOR DE AGUA, CORTE Y PUESTA EN FUNCIONAMIENTO, INCL CCTV, LAVADO, CORTE DE ACOMETIDAS A DOMICILIARIAS).</t>
  </si>
  <si>
    <t>LINEA TEXTIL PARA ALCANTARILLADO DN 300, e= 6mm. (INCL SUMIN, IMPREGNACIÓN DE LA LINEA TEXTIL, CURADO BAJO PRESION CON VAPOR DE AGUA, CORTE Y PUESTA EN FUNCIONAMIENTO, INCL CCTV, LAVADO, CORTE DE ACOMETIDAS A DOMICILIARIAS).</t>
  </si>
  <si>
    <t>LINEA TEXTIL PARA ALCANTARILLADO DN 350, e= 6mm. (INCL SUMIN, IMPREGNACIÓN DE LA LINEA TEXTIL, CURADO BAJO PRESION CON VAPOR DE AGUA, CORTE Y PUESTA EN FUNCIONAMIENTO, INCL CCTV, LAVADO, CORTE DE ACOMETIDAS A DOMICILIARIAS).</t>
  </si>
  <si>
    <t>LINEA TEXTIL PARA ALCANTARILLADO DN 400, e= 7.5mm. (INCL SUMIN, IMPREGNACIÓN DE LA LINEA TEXTIL, CURADO BAJO PRESION CON VAPOR DE AGUA, CORTE Y PUESTA EN FUNCIONAMIENTO, INCL CCTV, LAVADO, CORTE DE ACOMETIDAS A DOMICILIARIAS).</t>
  </si>
  <si>
    <t>LINEA TEXTIL PARA ALCANTARILLADO DN 400, e= 9mm. (INCL SUMIN, IMPREGNACIÓN DE LA LINEA TEXTIL, CURADO BAJO PRESION CON VAPOR DE AGUA, CORTE Y PUESTA EN FUNCIONAMIENTO, INCL CCTV, LAVADO, CORTE DE ACOMETIDAS A DOMICILIARIAS).</t>
  </si>
  <si>
    <t>EMPATES DE TUBERÍA EN PVC A PVC 2" LINEAL SEGÚN NORMA NS-023 (INCLUYE ACCESORIOS). SUMINISTRO E INSTALACIÓN.</t>
  </si>
  <si>
    <t>EMPATES EN LINEA DE TUBERÍA EN PVC A AC 14" (INCL UNION GIBAULT HD PARA AC CL.25 D=14", UNION DE CONSTRUCCION Y REPARACION PARA PVC D=14", UNION DE TRANSICION PCV-AC CL.25 Y 1m TUB PVC D=14 RDE 21). SUMINISTRO E INSTALACIÓN.</t>
  </si>
  <si>
    <t>EMPATES EN LINEA DE TUBERÍA EN PVC A HF 3" (INCL UNION DE REPARACION PVC U.M. D=3", ADAPTADOR MACHO PVC US D=3" UNION GIBAULT HD CL.25 CL.25  D=3" Y 1m TUB PVC D=3" RDE 21). SUMINISTRO E INSTALACIÓN.</t>
  </si>
  <si>
    <t>REDUCCION CONCENTRICA HD 4" x 2" (SUMINISTRO E INSTALACIÓN).</t>
  </si>
  <si>
    <t>REDUCCION CONCENTRICA HD 6" x 4" (SUMINISTRO E INSTALACIÓN).</t>
  </si>
  <si>
    <t>REDUCCION CONCENTRICA HD 14" x 12" (SUMINISTRO E INSTALACIÓN).</t>
  </si>
  <si>
    <t>DESMONTE Y UBICACIÓN PARADEROS SITP TRASLADO. De paradero existente. Incluye concreto 3000 PSI Hecho en obra 1:2:2 con arena de rio y triturado 3/4" para anclaje. Transporte y disposición de escombros a 21 Km.</t>
  </si>
  <si>
    <t>CASETAS TELEFONICAS. REUBICACION O RETIRO. Desmonte y reubicacion de caseta existente. Incluye concreto 3000 PSI Hecho en obra 1:2:2 con arena de rio y triturado 3/4" para anclaje. Transp y dispos. de escombros a 21 Km.</t>
  </si>
  <si>
    <t>DESMONTE Y REUBICACIÓN MODULO SERVICIO AL CIUDADANO (REDEP). De modulo existente. Incluye concreto 3000 PSI Hecho en obra 1:2:2 con arena de rio y triturado 3/4" para anclaje. Transp y dispos. de escombros a 21 Km.</t>
  </si>
  <si>
    <t xml:space="preserve">CELDA EN POLIPROPILENO PARA CONSTRUCCION DE SUDS TIPO 1  2.0m x 12.0m h= 0.8m. SUMINISTRO Y COLOCACION. (CELDA EN POLIPROPILENO 1.0mx0.50mx0.39m). </t>
  </si>
  <si>
    <t>PLACA ROYAL VETA (20x40x4cm). SUMINISTRO E INSTALACION. Incluye suministro y colocacion con adhesivo premezclado y boquilla.</t>
  </si>
  <si>
    <t>PLACA ROYAL VETA (40x40x4cm). SUMINISTRO E INSTALACION. Incluye suministro y colocacion con adhesivo premezclado y boquilla.</t>
  </si>
  <si>
    <t>PLACA ROYAL VETA (40x60x4cm). SUMINISTRO E INSTALACION. Incluye suministro y colocacion con adhesivo premezclado y boquilla.</t>
  </si>
  <si>
    <t>SALIDA PARA TOMA MONOFASICA DOBLE. SUMINISTRO E INSTALACION. (Incluye accesorios de instalacion y fijacion. No incluye tuberia ni cableado).</t>
  </si>
  <si>
    <t>TUBERIA METALICA EMT DE D= 3/4". SUMINISTRO E INSTALACION. (Incluye accesorios de instalacion y fijacion).</t>
  </si>
  <si>
    <t>CABLE THHN No.10 EN COBRE. SUMINISTRO E INSTALACION. (Incluye accesorios de instalacion).</t>
  </si>
  <si>
    <t>SALIDA PARA TOMA TRIFASICA DE SEGURIDAD. SUMINISTRO E INSTALACION. (Incluye accesorios de instalacion y fijacion. No incluye tuberia ni cableado).</t>
  </si>
  <si>
    <t>CABLE No.2 AWG-THHN-600V EN COBRE. SUMINISTRO E INSTALACION. (Incluye accesorios de instalacion).</t>
  </si>
  <si>
    <t>CABLE No.14 AWG-THHN-600V EN COBRE. SUMINISTRO E INSTALACION. (Incluye accesorios de instalacion).</t>
  </si>
  <si>
    <t>CABLE No.12 AWG-THHN-600V EN COBRE. SUMINISTRO E INSTALACION. (Incluye accesorios de instalacion).</t>
  </si>
  <si>
    <t>SALIDA PARA AVISO PUBLICITARIO. SUMINISTRO E INSTALACION. (Incluye accesorios de instalacion y fijacion. No incluye tuberia ni cableado).</t>
  </si>
  <si>
    <t>CABLE No.6 AWG-THHN-600V EN COBRE. SUMINISTRO E INSTALACION. (Incluye accesorios de instalacion).</t>
  </si>
  <si>
    <t>SALIDA PARA TOMA REGULADA. SUMINISTRO E INSTALACIÓN. SALIDA EN PISO DE LA TAQUILLA O TORNIQUETE O CCTV.(Incluye accesorios de instalacion y fijacion. No incluye tuberia ni cableado).</t>
  </si>
  <si>
    <t>SALIDA PARA INFORMADORES. SUMINISTRO E INSTALACION. SALIDA EN PISO DE LA TAQUILLA O TORNIQUETE O CCTV.(Incluye accesorios de instalacion y fijacion. No incluye tuberia ni cableado).</t>
  </si>
  <si>
    <t>SALIDA PARA BOMBA RIEGO ZONAS VERDES. SUMINISTRO E INSTALACION. ES LA SALIDA AL TAQUE.(Incluye accesorios de instalacion y fijacion. No incluye tuberia ni cableado).</t>
  </si>
  <si>
    <t>CABLE No.8 AWG-THHN-600V EN COBRE. SUMINISTRO E INSTALACION. (Incluye accesorios de instalacion).</t>
  </si>
  <si>
    <t>SALIDA PARA CONTROLADOR. SUMINISTRO E INSTALACION. (Incluye accesorios de instalacion y fijacion. No incluye tuberia ni cableado).</t>
  </si>
  <si>
    <t>SALIDA PARA DATOS EN TAQUILLAS O CCTV. SUMIN E INSTAL. INCL. CAJA GALVANIZADA. TOMA DE SALIDA DE DATOS. PONCHADO DE LOS JACKS EN LOS EXTREMOS DEL CABLE Y LA CERTIFICACION DE LAS SALIDAS. (No incluye tuberia ni cableado UTP).</t>
  </si>
  <si>
    <t>CABLE UTP CATEGORIA 6A. SUMINISTRO E INSTALACION. (Incluye accesorios de instalacion).</t>
  </si>
  <si>
    <t>SALIDA PARA SONIDO (POR EL TECHO DE LA ESTACIÓN). SUMINISTRO E INSTALACIÓN. (Incluye accesorios de instalación. No incluye tubería ni cableado).</t>
  </si>
  <si>
    <t>CABLE POLARIZADO  2 No.14. SUMINISTRO E INSTALACION. (Incluye accesorios de instalacion).</t>
  </si>
  <si>
    <t>SALIDA PARA CCTV (POR EL TECHO DE LA ESTACION). SUMINISTRO E INSTALACION. ES LA SALIDA POR EL TECHO EN LOS EXTREMOS DE CADA ESTACION. (Incluye accesorios de instalacion. No incluye tuberia ni cableado).</t>
  </si>
  <si>
    <t>SALIDA PARA EL MASTIL DEL GPS. INCL PEDESTAL EN CONCRETO DE 1.0mx0.8mx0.8m. SUMIN E INSTAL. EMBEBIDA EN EL PISO. (No incluye tuberia ni cableado).</t>
  </si>
  <si>
    <t>ACOMETIDA TRIFASICA (3 No.4 + 1 No.4 + 1No.4T AWG-THHN-600V-CU). SUMINISTRO E INSTALACION. EN TUBERIA PVC 4".</t>
  </si>
  <si>
    <t>ACOMETIDA TRIFASICA (3 No.6 + 1 No.6 + 1No.8T AWG-THHN-600V-CU). SUMINISTRO E INSTALACION. ACOMETIDAS PARCIALES PARA LOS TABLEROS BRAKERS DE TRANSMILENIO, EN TUBERIA EMT 1 1/4".</t>
  </si>
  <si>
    <t>ACOMETIDA MONOFASICA (1 No.8 + 1 No.6 + 1No.8T AWG-THHN-600V-CU). SUMINISTRO E INSTALACION. ACOMETIDAS PARCIALES PARA LOS TABLEROS BRAKERS DE TABLERO REGULADO MONOFASICO, EN TUBERIA EMT 1".</t>
  </si>
  <si>
    <t>ACOMETIDA MONOFASICA (1 No.8 + 1 No.8 + 1No.8T AWG-THHN-600V-CU). SUMINISTRO E INSTALACION. ACOMETIDAS PARCIALES PARA LOS TABLEROS BRAKERS DE TABLERO PRINCIPAL REGULADO MONOFASICO, EN TUBERIA EMT 1".</t>
  </si>
  <si>
    <t>ACOMETIDA MONOFASICA (1 No.10 + 1 No.10 + 1No.10T AWG-THHN-600V-CU). SUMINISTRO E INSTALACION. ACOMETIDAS PARCIALES PARA LOS TABLEROS BRAKERS DE PUBLICIDAD, EN TUBERIA EMT 3/4".</t>
  </si>
  <si>
    <t>ACOMETIDA (1 No.8 + 1 No.8 + 1No.10 AWG-THHN-600V-CU). SUMINISTRO E INSTALACION.TUBERIA EMT 3/4" DESDE EL TOTALIZADOR DE LA PLANTA ELECTRICA HASTA LA TRANSFERENCIA.</t>
  </si>
  <si>
    <t>2 DUCTOS DE 2" GALVANIZADOS. SUMINISTRO E INSTALACION. INCLUYE ELEMENTOS DE FIJACION Y ACCESORIOS.</t>
  </si>
  <si>
    <t>2 DUCTOS DE 3" GALVANIZADOS. SUMINISTRO E INSTALACION. INCLUYE ELEMENTOS DE FIJACION Y ACCESORIOS.</t>
  </si>
  <si>
    <t>CAJA DE PASO DE 40cm x 40cm x 20cm METALICA. SUMINISTRO E INSTALACION. Incluye elementos de instalacion. No incluye excavacion ni rellenos.</t>
  </si>
  <si>
    <t>TABLERO TRIFASICO DE 18 CIRCUITOS, CON ESPACIO PARA TOTALIZADOR. SUMINISTRO E INSTALACION. CORRESPONDE AL TABLERO DE ENERGIA REGULADA DE LOS MODULOS.</t>
  </si>
  <si>
    <t>MEDIDOR DE ENERGIA TRIFASICO 20-80 AMP. SUMINISTRO E INSTALACION. PARALA CUENTA DE LA ESTACION UBICADA EN EL ARMARIO DEL CUARTO ELECTRICO DE TAQUILLAS. SE ENERGIZARA CUANDO LA CUENTA SEA LEGALIZADA ANTE CODENSA.</t>
  </si>
  <si>
    <t>MEDIDOR DE ENERGIA MONOFASICO. SUMINISTRO E INSTALACION. PARA LAS CUENTA DE PUBLICIDAD Y REGULADA. SE UBICA EN EL CUARTO ELECTRICO DE TAQUILLAS. SE ENERGIZARA CUANDO LA CUENTA SEA LEGALIZADA ANTE CODENSA.</t>
  </si>
  <si>
    <t>CABLE DE COBRE DESNUDO No.2/0 AWG. SUMINISTRO E INSTALACION. PARA EL ANILLO EQUIPOTENCIAL DE LA ESTACION, UNIENDO LOS ELECTRODOS DE CAJA DE 3 MEDIDORES CON LOS DE LOS MODULOS. INCLUYE SOLDADURA EXOTERMICA.</t>
  </si>
  <si>
    <t>CABLE DE MEDIA TENSION XLPE 4/0 ALUMINIO. SUMINISTRO E INSTALACION.</t>
  </si>
  <si>
    <t>DUCTO PVC DB 6". SUMINISTRO E INSTALACION.</t>
  </si>
  <si>
    <t>CONDUCTOR RED BAJA TENSION (3 No.4 + 1 No.6 600V- CU THHN). SUMIN E INSTAL. CONDUCTORES DE LA PARCIAL ENTRE TRAFO Y GABINETE DE 3 MEDIDORES, INSTALADOS EN TUBERIA  DE 2x4" PVC BAJO EL PISO INSTAL CON GRADO DE DIFICULTAD.</t>
  </si>
  <si>
    <t>TERMINAL PREMOLDEADO TIPO EXTERIOR 4/0  15 KV. SUMINISTRO E INSTALACION.</t>
  </si>
  <si>
    <t>REHABILITACIÓN DE PAVIMENTO RÍGIDO: LOSAS EN CONCRETO HIDRAULICO MR-50 e=0.27m PARA TRONCAL.</t>
  </si>
  <si>
    <t>REHABILITACION PAVIMENTO ARTICULADO EN ADOQUIN DE ARCILLA - TRAFICO LIVIANO</t>
  </si>
  <si>
    <t>REHABILITACIÓN DE PAVIMENTO FLEXIBLE e= 0.18m   BG_B=25cm</t>
  </si>
  <si>
    <t>REHABILITACIÓN DE PAVIMENTO FLEXIBLE e= 0.12m BG_B=25cm</t>
  </si>
  <si>
    <t>REHABILITACIÓN DE PAVIMENTO FLEXIBLE e= 0.10m BG_B= 0.25m</t>
  </si>
  <si>
    <t>SALIDA TANGENCIAL EN ACERO D=6" PARA PURGA CON EXTR BRIDADO PARA TUBO O ACCES D=24" L=0.75m. SUMIN E INSTAL EN FABRICA. (INCL BRIDA, REVEST INT EN PINTURA EPOXICA Y EXT EN MORTERO DE CEMENTO.</t>
  </si>
  <si>
    <t>SALIDA TANGENCIAL EN ACERO D=8" PARA PURGA CON EXTR BRIDADO PARA TUBO O ACCES D=24" L=0.75m. SUMIN E INSTAL EN FABRICA. (INCL REVEST INTERIOR Y EXTERIOR EN MORTERO DE CEMENTO.</t>
  </si>
  <si>
    <t>CODO EN ACERO D=24" SUMINISTRO E INSTALACION. INCLUYE REVESTIMIENTO INTERIOR Y EXTERIOR EN MORTERO DE CEMENTO. ENTRE 67 1/2° Y 90°. L= 1.74m x 1.74m (INCLUYE  UNIONES ESPIGO CAMPANA Y MORTERO PARA UNION).</t>
  </si>
  <si>
    <t>SALIDA NORMAL PARA MACRO MEDIDOR EN ACERO D=1" CON EXTREMO ROSCADO, SOBRE TUBO O ACCESORIO D=24". REVESTIMIENTO INT. Y EXT. DE LA SALIDA EN PINTURA EPOXICA L=0.15m. SUMIN E INSTAL EN FABRICA. .</t>
  </si>
  <si>
    <t>TEE EN ACERO 24"x24" CON ESPIGO Y CAMPANA, EN LA RAMA PRINCIPAL Y CON BRIDA Y BRIDA CIEGA EN LA DERIVACION L= 1.50mx0.60m. (INCL. REVEST. INT. Y RECUBR. EXT.EN MORTERO DE CEMENTO. SUMINISTRO E INSTALACION.</t>
  </si>
  <si>
    <t>TEE EN ACERO 24"x12" CON ESPIGO Y CAMPANA, EN LA RAMA PRINCIPAL Y BRIDA EN LA DERIVACION L= 1.00mx0.50m. (INCL. BRIDA, REVESTIMIENTO INTERIOR Y RECUBRIMIENTO EXTERIOR EN MORTERO DE CEMENTO. SUMINISTRO E INSTALACION.</t>
  </si>
  <si>
    <t>TEE EN ACERO 24"x24" CON ESPIGO Y CAMPANA, EN LA RAMA PRINCIPAL Y BRIDA EN LA DERIVACION L= 1.50mx0.60m. (INCL. REVEST. INT. Y RECUBR. EXT.EN MORTERO DE CEMENTO. SUMINISTRO E INSTALACION.</t>
  </si>
  <si>
    <t>UNION DE DESMONTAJE EN ACERO D= 24" TIPO BRIDA (RIGIDA) REVESTIDA CON PINTURA EPOXICA. L= 0.30m. (INCL. DOS EMPAQUES PARA UNION BRIDADA A PARTIR DE LAMINA NON ASBESTO DE E= 1/8"). SUMINISTRO E INSTALACION.</t>
  </si>
  <si>
    <t>ANILLO PASAMURO EN ACERO D= 24" SOBRE TUBO O ACCESORIO EN ACERO. FABRICADO A PARTIR DE LAMINAS ASTM A36. E=12mmxHOMBRO=3". (INCL. CINTURON DE REFUERZO SOLDADO A TUBO O ACCES. FABRICADO E=6mmxL=0.30m. SUMIN E INSTAL EN FABRICA.</t>
  </si>
  <si>
    <t>ANILLO CORTRAFLUJO EN ACERO D=24" SOBRE TUBO O ACCESORIO DE ACERO. FABRICADO CON LAMINA ASTM A36. E=6mmxHOMBRO=3". (LA INSTALACION EN OBRA ESTA INCLUIDA DENTRO DE LA INSTAL. DEL ACCESORIO O TUBERIA). SUMIN E INSTAL EN FABRICA.</t>
  </si>
  <si>
    <t>NIPLE DE ACERO D=24" CON ESPIGO O CAMPANA Y BRIDA. CON REVESTIMIENTO INTERIOR EN MORTERO DE CEMENTO Y RECUBRIMIENTO EXTERIOR DE PINTURA EPOXICA. L= 2.30m. SUMIN E INSTAL EN FABRICA.</t>
  </si>
  <si>
    <t>TUBERIA CCP D=30" TIPO CILINDRO DE ACERO CON REFUERZO DE VARILLA. (INCL. MORTERO DE RECUBR. EN UNION, REVESTIMIENTO INT. Y RECUBR. EXT. EN MORTERO DE CEMENTO Y UNIONES ESPIGO CAMPANA CON EMPAQUE DE CAUCHO. SUMIN E INSTAL.</t>
  </si>
  <si>
    <t>CODO EN ACERO D=30" SUMINISTRO E INSTALACION. CON REVESTIMIENTO INTERIOR Y EXTERIOR EN MORTERO DE CEMENTO. ENTRE 67 1/2° Y 90°. L= 1.74m x 1.74m (INCLUYE  UNIONES ESPIGO CAMPANA Y MORTERO PARA UNION).</t>
  </si>
  <si>
    <t>CODO EN ACERO D=30" SUMINISTRO E INSTALACION. CON REVESTIMIENTO INTERIOR Y EXTERIOR EN MORTERO DE CEMENTO. ENTRE 45° Y 67 1/2°. L= 1.00m x 1.00m (INCLUYE  UNIONES ESPIGO CAMPANA Y MORTERO PARA UNION).</t>
  </si>
  <si>
    <t>CODO EN ACERO D=30" SUMINISTRO E INSTALACION. CON REVESTIMIENTO INTERIOR Y EXTERIOR EN MORTERO DE CEMENTO. ENTRE 22 1/2° Y 45°. L= 0.75m x 0.75m (INCLUYE  UNIONES ESPIGO CAMPANA Y MORTERO PARA UNION).</t>
  </si>
  <si>
    <t>CODO EN ACERO D=30" SUMINISTRO E INSTALACION. CON REVESTIMIENTO INTERIOR Y EXTERIOR EN MORTERO DE CEMENTO. ENTRE 5° Y 22 1/2°. L= 0.45m x 0.45m (INCLUYE  UNIONES ESPIGO CAMPANA Y MORTERO PARA UNION).</t>
  </si>
  <si>
    <t>CINTURON DE CIERRE DE ACERO D=30" SUMINISTRO E INSTALACION EN OBRA. REVESTIDO CON PINTURA ANTICORROSIVA, L= 0.30m.</t>
  </si>
  <si>
    <t>ESPIGO LISO PARA CINTURON DE CIERRE ACERO D=30" SUMINISTRO E INSTALACION EN FABRICA. SOBRE TUBO CCP O ACCESORIO. L= 0.20m. REVESTIDO INTERIORMENTE CON MORTERO DE CEMENTOY EXTERIORMENTE CON PINTURA ANTICORROSIVA.</t>
  </si>
  <si>
    <t>SALIDA TANGENCIAL PARA PURGA EN ACERO D=6" CON EXTR BRIDADO SOBRE TUBO O ACCES D=30" L=0.85m. SUMIN E INSTAL EN FABRICA. (INCL REVEST INTERIOR EN PINTURA EPOXICA Y EXTERIOR EN MORTERO DE CEMENTO.</t>
  </si>
  <si>
    <t>AMPLIACION DE ACERO 24" x 30" CON ESPIGO D= 24" Y CAMPANA D= 30". SUMININISTRO E INSTALACION. CON REVESTIMIENTO INTERIOR Y RECUBRIMIENTO EXTERIOR EN MORTERO DE CEMENTO. L= 0.62m.</t>
  </si>
  <si>
    <t>REDUCCION EN ACERO 30" x 24" CON ESPIGO D= 30" Y CAMPANA D= 24". SUMININISTRO E INSTALACION. CON REVESTIMIENTO INTERIOR Y RECUBRIMIENTO EXTERIOR EN MORTERO DE CEMENTO. L= 0.62m.</t>
  </si>
  <si>
    <t>CAJA ESPACIO 4 MEDIDORES ENERGIA, BARRAJES INDEPENDIENTES NEUTRO Y TIERRA Y ESPACIO TOTALIZADORES. SUM. E INSTAL. INCL. 1 TOTALIZADOR INDUSTRIAL 3x80A, 1 SUB-BREAKER ENCHUFABLE 3x60A, 1 DE 1x50A Y 1 DE 1x15A. CAJA 0.80x0.18m.</t>
  </si>
  <si>
    <t>TABLERO TRIFASICO 18 CIRCUITOS, ESPACIO TOTALIZADORES. SUM. E INSTAL. INCL. 10 BREAKERS ENCHUFABLES MONOPOLARES 1x15A, 1 BREAKER ENCHUFABLE BIPOLAR 2x15A, 1 DE 1x20A. INCL 1 TOTALIZADOR INDUSTRIAL DE 30A PARA PROTECCION.</t>
  </si>
  <si>
    <t>TABLERO MONOFASICO CON ESPACIO PARA 6 CIRCUITOS. SUM. E INSTAL. INCL. 3 BREAKERS ENCHUFABLES MONOPOLARES DE 1x15A PARA TOMAS DE AVISOS PUBLICITARIOS Y MUPI.</t>
  </si>
  <si>
    <t>SALIDA PARA LAMPARA LED 88W. ES LA CAJA DE SALIDA PROPIA DE LA LAMPARA EN LAS ESTACIONES. INCLUYE LUMINARIA. INCL. ACCESORIOS DE FIJACION E INSTALACION. NO INCL. TUBERIA NI CABLEADO.</t>
  </si>
  <si>
    <t>SALIDA PARA LUMINARIA CUADRADA LED 35 W. ES LA CAJA DE SALIDA PROPIA DE LA LAMPARA EN LAS TAQUILLAS. INCLUYE LUMINARIA. INCL. ACCESORIOS DE FIJACION E INSTALACION. NO INCL. TUBERIA NI CABLEADO.</t>
  </si>
  <si>
    <t>TUBERIA EMT D= 1 1/2". SUMINISTRO E INSTALACION. (Incluye Accesorios de Instalacion y Fijacion).</t>
  </si>
  <si>
    <t>ACOMETIDA MONOFASICA (18+18+110T AWG-THHN-600V-CU) SUMINISTRO E INSTALACION  (ACOMETIDAS PARCIALES PARA LOS TABLEROS BREAKERS DE TAQUILLA Y UPS, EN TUBERIA EMT 1". INCLUYE ACCESORIOS DE INSTALACION Y FIJACION.</t>
  </si>
  <si>
    <t>ACOMETIDA MONOFASICA (14+14+16T AWG-THHN-600V-CU) SUMINISTRO E INSTALACION  (ACOMETIDAS PARCIALES PARA LOS TABLEROS REGULADOS DE MODULOS, EN TUBERIA EMT 1 1/2". INCLUYE ACCESORIOS DE INSTALACION Y FIJACION.</t>
  </si>
  <si>
    <t>ACOMETIDA MONOFASICA (110+110+112T AWG-THHN-600V-CU) SUMINISTRO E INSTALACION  (ACOMETIDAS PARCIALES PARA LOS TABLEROS BREAKERS DE PUBLICIDAD, EN TUBERIA EMT 3/4". INCLUYE ACCESORIOS DE INSTALACION Y FIJACION.</t>
  </si>
  <si>
    <t>CABLE COBRE DESNUDO  1/0 AWG PARA EL ANILLO EQUIPOTENCIAL DE LA ESTACION, UNIENDO LOS ELECTRODOS DE CAJA DE 4 MEDIDORES CON LOS DE LOS MODULOS EN TUBERIA EMT 1". INCLUYE ACCESORIOS DE FIJACION E INSTALACION.</t>
  </si>
  <si>
    <t>ACOMETIDA TRIFASICA (36+16+18T AWG-THHN-600V-CU) SUMINISTRO E INSTALACION  (ACOMETIDAS PARCIALES PARA LOS TABLEROS BREAKERS DE TRANSMILENIO, EN TUBERIA EMT 1 1/2". INCLUYE ACCESORIOS DE INSTALACION Y FIJACION.</t>
  </si>
  <si>
    <t>ACOMETIDA MONOFASICA (16+16+18T AWG-THHN-600V-CU) SUMINISTRO E INSTALACION  (ACOMETIDAS PARCIALES PARA LOS TABLEROS BREAKERS DE TAQUILLA Y UPS, EN TUBERIA EMT 1 1/4". INCLUYE ACCESORIOS DE INSTALACION Y FIJACION.</t>
  </si>
  <si>
    <t>ACOMETIDA MONOFASICA (12+12+14T AWG-THHN-600V-CU) SUMINISTRO E INSTALACION  (ACOMETIDAS PARCIALES PARA LOS TABLEROS REGULADOS DE LOS MODULOS, EN TUBERIA EMT 3". INCLUYE ACCESORIOS DE INSTALACION Y FIJACION.</t>
  </si>
  <si>
    <t>CONDUCTOR ACOMETIDA EN BAJA TENSION (44+14T AWG-THHN-600V-CU) SUMINISTRO E INSTALACION  (CONDUCTORES DE LA ACOMETIDA ENTRE EL PUNTO DE CONEXION CODENSA Y CAJA DE 4 MEDIDORES INSTALADOS EN TUBERIA  DE 2x4" PVC.</t>
  </si>
  <si>
    <t>TUBERIA METALICA EMT DE D= 1". SUMINISTRO E INSTALACION. (Incluye accesorios de instalacion y fijacion).</t>
  </si>
  <si>
    <t>CONDUCTOR ACOMETIDA EN BAJA TENSION (42+12T AWG-THHN-600V-CU) SUMINISTRO E INSTALACION  (CONDUCTORES DE LA ACOMETIDA ENTRE EL PUNTO DE CONEXION CODENSA Y CAJA DE 4 MEDIDORES INSTALADOS EN TUBERIA  DE 2x4" PVC.</t>
  </si>
  <si>
    <t>ESCARIFICACION, HUMEDECIMIENTO, NIVELACION Y COMPACTACION CON VIBROCOMPACTADOR DEL MATERIAL GRANULAR EXISTENTE.</t>
  </si>
  <si>
    <t>GEOMALLAS CON FIBRAS CONTINUAS DE MULTIFILAMENTOS DE POLIESTER DE ALTA TENACIDAD (IDU ET SECCION 342-11 TRAFICO T4 - T5, RESISTENCIA ULTIMA &gt; 100KN/m). SUMINISTRO E INSTALACION.</t>
  </si>
  <si>
    <t>GEOMALLAS CON FIBRAS CONTINUAS DE MULTIFILAMENTOS DE POLIESTER DE ALTA TENACIDAD (IDU ET SECCION 342-11 TRAFICO T4 - T5, RESISTENCIA ULTIMA &gt; 75KN/m). SUMINISTRO E INSTALACION.</t>
  </si>
  <si>
    <t>GEODREN VIAL CON TUBERIA CIRCULAR 100mm H= 2.0m. SUMINISTRO E INSTALACION. (No incluye excavacion ni rellenos)</t>
  </si>
  <si>
    <t>FLECHA DIRECCIONAL "A LA IZQUIERDA" (e= 15 mils. ACRILICA BASE AGUA. AREA: 1.5037 m2 SEGUN EL MANUAL DE SEÑALIZACION VIAL. SUMINISTRO Y APLICACION CON EQUIPO. INCLUYE MICROESFERAS.</t>
  </si>
  <si>
    <t>DEMARCACION TEXTO PARE. AREA: 1.48 m2  (e= 15 mils, ACRILICA BASE AGUA. SUMINISTRO Y APLICACION CON EQUIPO. INCLUYE MICROESFERAS.</t>
  </si>
  <si>
    <t>DEMARCACION DE ACHURADO. AREA: 1.0 m2  (e= 15 mils, ACRILICA BASE AGUA. SUMINISTRO Y APLICACION CON EQUIPO. INCLUYE MICROESFERAS.</t>
  </si>
  <si>
    <t>DEMARCACION DE LINEA LOGARITMICA. AREA: 0.60 m2  (e= 15 mils, ACRILICA BASE AGUA. SUMINISTRO Y APLICACION CON EQUIPO. INCLUYE MICROESFERAS.</t>
  </si>
  <si>
    <t>DEMARCACION LINEA DE PARE. AREA: 0.60 m2  (e= 15 mils, ACRILICA BASE AGUA. SUMINISTRO Y APLICACION CON EQUIPO. INCLUYE MICROESFERAS.</t>
  </si>
  <si>
    <t>DEMARCACION LINEA DE LINEA SENDERO PEATONAL CONTINUA. AREA: 0.30 m2  (e= 15 mils, ACRILICA BASE AGUA. SUMINISTRO Y APLICACION CON EQUIPO. INCLUYE MICROESFERAS.</t>
  </si>
  <si>
    <t>DEMARCACION DE LINEA SENDERO PEATONAL. AREA: 0.30 m2. (e= 2.3 mils, TERMOPLASTICA. SUMINISTRO Y APLICACION CON EQUIPO. INCLUYE MICROESFERAS.</t>
  </si>
  <si>
    <t>DEMARCACION ZONA ANTIBLOQUEO. AREA: 0.30 m2  (e= 15 mils, ACRILICA BASE AGUA. SUMINISTRO Y APLICACION CON EQUIPO. INCLUYE MICROESFERAS.</t>
  </si>
  <si>
    <t>DEMARCACION DE LINEA DE PARADERO DE BUSES. AREA: 5.5775 m2  (e= 15 mils, ACRILICA BASE AGUA. SUMINISTRO Y APLICACION CON EQUIPO. INCLUYE MICROESFERAS.</t>
  </si>
  <si>
    <t>DEMARCACION PICTOGRAMA TRIANGULOS CEDA EL PASO. (e= 15 mils, ACRILICA BASE AGUA. SUMINISTRO Y APLICACION CON EQUIPO. INCLUYE MICROESFERAS.</t>
  </si>
  <si>
    <t>DEMARCACION PICTOGRAMA TRIANGULOS CEDA EL PASO. (e= 2.3 mils, TERMOPLASTICA. SUMINISTRO Y APLICACION CON EQUIPO. INCLUYE MICROESFERAS.</t>
  </si>
  <si>
    <t>DEMARCACION LINEA DE CEDA EL PASO DISCONTINUA. AREA: 0.32m2.  (e= 15 mils, ACRILICA BASE AGUA. SUMINISTRO Y APLICACION CON EQUIPO. INCLUYE MICROESFERAS.</t>
  </si>
  <si>
    <t>DEMARCACION LINEA DE CEDA EL PASO DISCONTINUA. AREA: 0.32m2. (e= 2.3 mils, TERMOPLASTICA. SUMINISTRO Y APLICACION CON EQUIPO. INCLUYE MICROESFERAS.</t>
  </si>
  <si>
    <t>BASE DE CONCRETO PARA POSTE TIPO T1 O T2 (0.80m x 0.80m x 0.80m). CONSTRUCCION. INCLUYE EXCAVACION, CONCRETO 3000 PSI, FUNDIDA, ARMADURA Y CURVA 90° PVC D= 2". HASTA MENSULA DE 6.5m.</t>
  </si>
  <si>
    <t>BASE DE CONCRETO PARA POSTE TIPO T1 O T2 (0.80m x 0.80m x 0.80m). CONSTRUCCION. INCLUYE EXCAVACION, CONCRETO 3000 PSI, FUNDIDA, ARMADURA Y CURVA 90° PVC D= 2". HASTA MENSULA DE 8.5m.</t>
  </si>
  <si>
    <t>CURVA 90° PVC D= 2". SUMINISTRO E INSTALACION. NO INCLUYE RELLENOS.</t>
  </si>
  <si>
    <t>PEDESTAL EN CONCRETO DE 3000 PSI (0.30m x 0.40m x 1.00m) O MEDIDAS SIMILARES. CONSTRUCCION. CON DOS DUCTOS PESADOS DE PVC TIPO DB D= 2".</t>
  </si>
  <si>
    <t>RETIRO DE POSTES T1, T1X Y T2 (Incluye grua).</t>
  </si>
  <si>
    <t>RETIRO Y REUBICACION DE POSTES T1, T1X Y T2 (Incluye grua).</t>
  </si>
  <si>
    <t>POSTE TIPO MASTIL T1X (5.00m) EN TUBO SCH 40 GALVANIZADO Y PINTADO. SUMINISTRO E INSTALACIÓN.</t>
  </si>
  <si>
    <t>RETIRO DE SOLDADURA PARA TAPAS RECTANGULARES DE CAJAS DE PASO.</t>
  </si>
  <si>
    <t>PLATINA DE POSTE (Cuadrada de 0.30m x 0.30m fabricada en hierro de 3/8" de espesor con 4 orificios de 3/4" y una perforacion central de 3" para fijacion del poste al anclaje base).</t>
  </si>
  <si>
    <t>COLOCACION DE SOLDADURA E-7018 PARA TAPAS RECTANGULARES DE CAJAS DE PASO.</t>
  </si>
  <si>
    <t>APLICACION DE PINTURA EN VIA DE POSTES TIPO MASTIL T1 Y T1X.</t>
  </si>
  <si>
    <t>PINTURA EN VIA DE POSTES TIPO MENSULA T2 (L= 4.50m A 6.50m).</t>
  </si>
  <si>
    <t>TUBERIA DE CONCRETO DE ALTA RESISTENCIA D= 8" (INCLUYE MORTERO DE INSTALACION). SUMINISTRO E INSTALACION.</t>
  </si>
  <si>
    <t>TUBERIA DE CONCRETO DE ALTA RESISTENCIA D= 16" (INCLUYE MORTERO DE INSTALACION). SUMINISTRO E INSTALACION.</t>
  </si>
  <si>
    <t>TUBERIA DE CONCRETO DE ALTA RESISTENCIA D= 18" (INCLUYE MORTERO DE INSTALACION). SUMINISTRO E INSTALACION.</t>
  </si>
  <si>
    <t>TUBERIA DE CONCRETO DE ALTA RESISTENCIA D= 20" (INCLUYE MORTERO DE INSTALACION). SUMINISTRO E INSTALACION.</t>
  </si>
  <si>
    <t>ENTIBADO TIPO ED2, DISCONTINUO EN MADERA, CON PERFILES METALICOS Y PARALES TELESCOPICOS (Incluye suministro e instalacion).</t>
  </si>
  <si>
    <t>EXCAVACION MECANICA PARA REDES PROFUNDIDAD MAYORES A 3.5m (Incluye Cargue).</t>
  </si>
  <si>
    <t>EMPATE EN LÍNEA DE TUBERÍA DE ACERO (HA) A ASBESTO CEMENTO (AC) 3". SUMINISTRO E INSTALACIÓN. (INCLUYE DOS ACOPLES UNIVERSAL D= 3" R1  Y 1mt DE TUBERÍA PVC D= 3" RDE 21).</t>
  </si>
  <si>
    <t>EMPATE EN LÍNEA DE TUBERÍA DE ACERO (HA) A ASBESTO CEMENTO (AC) 4". SUMINISTRO E INSTALACIÓN. (INCLUYE DOS ACOPLES UNIVERSAL D= 4" R1  Y 1mt DE TUBERÍA PVC D= 4" RDE 21).</t>
  </si>
  <si>
    <t>EMPATE EN LÍNEA DE TUBERÍA DE ACERO (HA) A ASBESTO CEMENTO (AC) 12". SUMINISTRO E INSTALACIÓN. (INCLUYE DOS ACOPLES UNIVERSAL D= 12" R1  Y 1mt DE TUBERÍA PVC D= 12" RDE 21).</t>
  </si>
  <si>
    <t>VALOR IVP POR TALA DE INDIVIDUOS VEGETALES NO INCLUIDOS EN EL MANUAL DE SILVICULTURA URBANA CON ALTURA &lt; 5m SEGUN RESOLUCION 7132 DEL 30/12/2011 DE LA SDA.</t>
  </si>
  <si>
    <t xml:space="preserve">VALOR IVP POR TALA DE INDIVIDUOS VEGETALES NO INCLUIDOS EN EL MANUAL DE SILVICULTURA URBANA CON ALTURA &gt; 5m SEGUN RESOLUCION 7132 DEL 30/12/2011 DE LA SDA. </t>
  </si>
  <si>
    <t xml:space="preserve">VALOR IVP POR TALA DE INDIVIDUOS VEGETALES INCLUIDOS EN EL MANUAL DE SILVICULTURA URBANA CON ALTURA &lt; 5m SEGUN RESOLUCION 7132 DEL 30/12/2011 DE LA SDA. </t>
  </si>
  <si>
    <t>VALOR IVP POR TALA DE INDIVIDUOS VEGETALES INCLUIDOS EN EL MANUAL DE SILVICULTURA URBANA CON ALTURA &gt; 5m SEGUN RESOLUCION 7132 DEL 30/12/2011 DE LA SDA.</t>
  </si>
  <si>
    <t>VALOR IVP POR TALA DE INDIVIDUOS VEGETALES INCLUIDOS EN EL MANUAL DE SILVICULTURA URBANA (SETO) CON ALTURA &lt; 2m SEGUN RESOLUCION 7132 DEL 30/12/2011 DE LA SDA.</t>
  </si>
  <si>
    <t>VALOR IVP POR TALA DE INDIVIDUOS VEGETALES INCLUIDOS EN EL MANUAL DE SILVICULTURA URBANA (SETO) CON ALTURA &gt; 2m SEGUN RESOLUCION 7132 DEL 30/12/2011 DE LA SDA.</t>
  </si>
  <si>
    <t>VALOR IVP POR TALA DE INDIVIDUOS VEGETALES NO INCLUIDOS EN EL MANUAL DE SILVICULTURA URBANA (SETO) CON ALTURA &lt; 2m SEGUN RESOLUCION 7132 DEL 30/12/2011 DE LA SDA.</t>
  </si>
  <si>
    <t>VALOR IVP POR TALA DE INDIVIDUOS VEGETALES NO INCLUIDOS EN EL MANUAL DE SILVICULTURA URBANA (SETO) CON ALTURA &gt; 2m SEGUN RESOLUCION 7132 DEL 30/12/2011 DE LA SDA.</t>
  </si>
  <si>
    <t>EVALUACION PARA TRATAMIENTOS A LA VEGETACION DE LA SDA. CANTIDAD &lt; 25 ARBOLES (SEGUN RESOLUCION SDA No. 5589 DEL 30/09/2011.</t>
  </si>
  <si>
    <t>SEGUIMIENTO PARA TRATAMIENTOS A LA VEGETACION DE LA SDA. CANTIDAD &lt; 25 ARBOLES (SEGUN RESOLUCION SDA No. 5589 DEL 30/09/2011.</t>
  </si>
  <si>
    <t>EVALUACION PARA TRATAMIENTOS A LA VEGETACION DE LA SDA. CANTIDAD 25 - 49 ARBOLES (SEGUN RESOLUCION SDA No. 5589 DEL 30/09/2011.</t>
  </si>
  <si>
    <t>SEGUIMIENTO PARA TRATAMIENTOS A LA VEGETACION DE LA SDA. CANTIDAD 25 - 49 ARBOLES (SEGUN RESOLUCION SDA No. 5589 DEL 30/09/2011.</t>
  </si>
  <si>
    <t>EVALUACION PARA TRATAMIENTOS A LA VEGETACION DE LA SDA. CANTIDAD 50 - 99 ARBOLES (SEGUN RESOLUCION SDA No. 5589 DEL 30/09/2011.</t>
  </si>
  <si>
    <t>SEGUIMIENTO PARA TRATAMIENTOS A LA VEGETACION DE LA SDA. CANTIDAD 50 - 99 ARBOLES (SEGUN RESOLUCION SDA No. 5589 DEL 30/09/2011.</t>
  </si>
  <si>
    <t>EVALUACION PARA TRATAMIENTOS A LA VEGETACION DE LA SDA. CANTIDAD 100 - 199 ARBOLES (SEGUN RESOLUCION SDA No. 5589 DEL 30/09/2011.</t>
  </si>
  <si>
    <t>SEGUIMIENTO PARA TRATAMIENTOS A LA VEGETACION DE LA SDA. CANTIDAD 100 - 199 ARBOLES (SEGUN RESOLUCION SDA No. 5589 DEL 30/09/2011.</t>
  </si>
  <si>
    <t>EVALUACION PARA TRATAMIENTOS A LA VEGETACION DE LA SDA. CANTIDAD 200 - 299 ARBOLES (SEGUN RESOLUCION SDA No. 5589 DEL 30/09/2011.</t>
  </si>
  <si>
    <t>SEGUIMIENTO PARA TRATAMIENTOS A LA VEGETACION DE LA SDA. CANTIDAD 200 - 299 ARBOLES (SEGUN RESOLUCION SDA No. 5589 DEL 30/09/2011.</t>
  </si>
  <si>
    <t>EVALUACION PARA TRATAMIENTOS A LA VEGETACION DE LA SDA. CANTIDAD 300 - 399 ARBOLES (SEGUN RESOLUCION SDA No. 5589 DEL 30/09/2011.</t>
  </si>
  <si>
    <t>SEGUIMIENTO PARA TRATAMIENTOS A LA VEGETACION DE LA SDA. CANTIDAD 300 - 399 ARBOLES (SEGUN RESOLUCION SDA No. 5589 DEL 30/09/2011.</t>
  </si>
  <si>
    <t>EVALUACION PARA TRATAMIENTOS A LA VEGETACION DE LA SDA. CANTIDAD 400 - 499 ARBOLES (SEGUN RESOLUCION SDA No. 5589 DEL 30/09/2011.</t>
  </si>
  <si>
    <t>SEGUIMIENTO PARA TRATAMIENTOS A LA VEGETACION DE LA SDA. CANTIDAD 400 - 499 ARBOLES (SEGUN RESOLUCION SDA No. 5589 DEL 30/09/2011.</t>
  </si>
  <si>
    <t>EVALUACION PARA TRATAMIENTOS A LA VEGETACION DE LA SDA. CANTIDAD 500 - 999 ARBOLES (SEGUN RESOLUCION SDA No. 5589 DEL 30/09/2011.</t>
  </si>
  <si>
    <t>SEGUIMIENTO PARA TRATAMIENTOS A LA VEGETACION DE LA SDA. CANTIDAD 500 - 999 ARBOLES (SEGUN RESOLUCION SDA No. 5589 DEL 30/09/2011.</t>
  </si>
  <si>
    <t>EVALUACION PARA TRATAMIENTOS A LA VEGETACION DE LA SDA. CANTIDAD &gt; 1000 ARBOLES (SEGUN RESOLUCION SDA No. 5589 DEL 30/09/2011.</t>
  </si>
  <si>
    <t>SEGUIMIENTO PARA TRATAMIENTOS A LA VEGETACION DE LA SDA. CANTIDAD &gt;1000 ARBOLES (SEGUN RESOLUCION SDA No. 5589 DEL 30/09/2011.</t>
  </si>
  <si>
    <t>DESMONTE DE PARADERO URBANO TIPO M10 (INCLUYE CARGUE Y TRANSPORTE A ALMACEN AUTORIZADO POR EL IDU.</t>
  </si>
  <si>
    <t>DESMONTE DE TELÉFONO PUBLICO DE PEDESTAL  TIPO M20 (INCLUYE CARGUE Y TRANSPORTE A ALMACÉN AUTORIZADO POR EL IDU (NO INCLUYE REPARACIÓN DEL SITIO).</t>
  </si>
  <si>
    <t>DESMONTE DE BANCA EN CONCRETO TIPO M30 (INCLUYE CARGUE Y TRANSPORTE A ALMACEN AUTORIZADO POR EL IDU (NO INCLUYE REPARACION DEL SITIO).</t>
  </si>
  <si>
    <t>DESMONTE DE PROTECTOR DE ARBOL TIPO M90 (INCLUYE CARGUE Y TRANSPORTE A ALMACEN AUTORIZADO POR EL IDU (NO INCLUYE REPARACION DEL SITIO).</t>
  </si>
  <si>
    <t>VALLA MOVIL DE 1.20m x 1.20m CON PROTECCION PARA INTEMPERIE. INCLUYE SUMINISTRO. NO INCLUYE REFLECTIVO UNA CARA.</t>
  </si>
  <si>
    <t>BASTIDOR EN BANNER CON MARCO EN ALUMINIO. TUBO CUADRADO DE 1" DE 1.50m x 0.90m. INCLUYE SUMINISTRO E INSTALACION.</t>
  </si>
  <si>
    <t>CARTELERA TIPO PUNTO CREA DE 1.00m x 1.00m EN ALUMINIO ANODIZADO, CON PAÑO COLOR GRIS, CENEFA SUPERIOR, PUERTAS CORREDIZAS, LOGO INSTITUCIONAL. INCLUYE SUMINISTRO E INSTALACION.</t>
  </si>
  <si>
    <t>CAMARA FOTOGRAFICA DIGITAL COMPACTA. ALQUILER. DE 16.2 MEGAPIXELES. MEMORIA DE 6 GB. VIDEO HD CON PAUSA Y ZOOM. INCLUYE TRANSPORTE, SOPORTE TECNICO.</t>
  </si>
  <si>
    <t>MES</t>
  </si>
  <si>
    <t>VIDEO BEAM DE 3000 LUMENS. ALQUILER. INCLUYE TRANSPORTE, INSTALACION, SOPORTE TECNICO.</t>
  </si>
  <si>
    <t>PERFIL TUBULAR ESTRUCTURAL. SUMINISTRO E INSTALACION. INCLUYE GALVANIZADO POR INMERSION EN CALIENTE, BARRERA EPOXICA, PINTURA EN POLIURETANO. INCLUYE TRANSPORTE Y MANO DE OBRA.</t>
  </si>
  <si>
    <t>VIGA IPE PARA ESTRUCTURA DE ESTACIONES DE TRANSMILENIO. SUMINISTRO E INSTALACION. INCLUYE GALVANIZADO POR INMERSION EN CALIENTE, BARRERA EPOXICA, PINTURA EN POLIURETANO. INCLUYE TRANSPORTE Y MANO DE OBRA.</t>
  </si>
  <si>
    <t>CAMINADEROS EN ALUMINIO PARA CUBIERTA. SUMINISTRO E INSTALACION. (INCLUYE TORNILLO AVELLANADO DE 1/4"x2 1/2" MAS TUERCA TORNILLO PARA SOPORTE DE FIJACION CAMINADERO, TORNILLO AUTOPERFORANTE).</t>
  </si>
  <si>
    <t>CUBIERTA 333C SENCILLA EN ALUZINC CAL. 24. SUM E INSTAL. PANEL SIN TRASLAPOS LONGITUDINALES. PINTURA PLASTISOL/DURANAR POR 1 CARA. COLOR A  ESCOGER (e= 24 micrones). CLIPS METALICOS OCULTOS AISLANTE EN FIBRA DE VIDRIO DE 38mm.</t>
  </si>
  <si>
    <t>CUBIERTA 380C SENCILLA EN ALUZINC CAL. 24. SUM E INSTAL. PANEL SIN TRASLAPOS LONGITUDINALES. PINTURA PLASTISOL/DURANAR POR 1 CARA. COLOR A  ESCOGER (e= 24 micrones). CLIPS METALICOS OCULTOS AISLANTE EN FIBRA DE VIDRIO DE 38mm.</t>
  </si>
  <si>
    <t>CIELO RASO BAFFLE EN ALUZINC LISO COLOR ALUMINIO MEDIO. SUMINISTRO E INSTALACION. INCL FIJACION CON SISTEMA DE TRABA DE PRESION A UN RIEL PORTAPANEL. SECCION 25mm CON DISTANCIA CADA 100mm Y ALTURA 100mm.</t>
  </si>
  <si>
    <t>CIELO 84R EN ALUZINC LISO COLOR ALUMINIO MEDIO. SUMINISTRO E INSTALACION. INCL FIJACION ALA ESTRUCTURA DEL PORTAPANEL POR MEDIO DE AMARRES CADA METRO. ANCHO DEL PANEL DE 84mm</t>
  </si>
  <si>
    <t>TEJA LUZ GIP EN PRFV PANEL BIOCLIMATICO COMPUESTO POR 2 TEJAS FABRICADAS CON RESINA DE POLIESTER RETARDANTE AL FUEGO REFORZADA CON FIBRA DE VIDRIO. SUM E INST. ONDULADO TRAPEZOIDAL A=100cm h=7.20cm CAPA SUP CLASE 6 COLOR T3.</t>
  </si>
  <si>
    <t>SEPARADOR NEW JERSEY MONODIRECCIONAL 0.375m x 0.90m x 0.15m (Prefabricado. Incluye Sum. e Inst. No Inc. material de base).</t>
  </si>
  <si>
    <t>PILOTE D=20 CM (Incl. Excavación, Cargue y Retiro de Sobrantes, Movilización, montaje y desmontaje equipo, y concreto).</t>
  </si>
  <si>
    <t>CONCRETO 3000 PSI PARA ZAPATAS (Premezclado. Incluye Sumin., Formaleteo y Colocación. No incl. Refuerzo, Curado).</t>
  </si>
  <si>
    <t>CONCRETO 3000 PSI PARA VIGAS DE CIMENTACION ESTACIONES DE TRANSMILENIO DE 0.45m x 0.45m (Premezclado. Incluye Sumin., Formaleteo y Colocación. No incl. Refuerzo, Curado).</t>
  </si>
  <si>
    <t>CONCRETO 5000 PSI PARA VIGA TIPO I DE 1.40m x 0.65m CON ALA DE 0.20m Y LONGITUD DE 27.0m(Premezclado. Incluye Sumin., Formaleteo y Colocación. No incl. Refuerzo, Curado).</t>
  </si>
  <si>
    <t>CONCRETO 4000 PSI PARA VIGA RIOSTRA DE 0.60m x 0.30m x 5.30m (Premezclado. Incluye Sumin., Formaleteo y Colocación. No incl. Refuerzo, Curado).</t>
  </si>
  <si>
    <t>CONCRETO 4000 PSI PARA TABLERO PUENTE DE 5.30m x 0.20m x 27.00m (Premezclado. Incluye Sumin., Formaleteo y Colocación. No incl. Refuerzo, Curado).</t>
  </si>
  <si>
    <t>CONCRETO 3500 PSI PARA RECALCE DE 0.05m x 0.50m x 1.20m (Premezclado. Incluye Sumin., Formaleteo y Colocación. No incl. Refuerzo, Curado).</t>
  </si>
  <si>
    <t>CONCRETO 3500 PSI PARA TOPE SISMICO DE 0.35m x 0.80m x 1.00m (Premezclado. Incluye Sumin., Formaleteo y Colocación. No incl. Refuerzo, Curado).</t>
  </si>
  <si>
    <t>CONCRETO 3000 PSI PARA PLACA DE APROXIMACION PUENTE VEHICULAR DE 5.00m x 3.50m x 0.20m (Premezclado. Incluye Sumin., Formaleteo y Colocación. No incl. Refuerzo, Curado).</t>
  </si>
  <si>
    <t>CONCRETO 3500 PSI PARA ESPALDAR ESTRIBOS CON MENSULA SECCION 5.30m x 1.70m x 0.30m (Premezclado. Incluye Sumin., Formaleteo y Colocación. No incl. Refuerzo, Curado).</t>
  </si>
  <si>
    <t>CONCRETO 3500 PSI PARA DADO DE CIMENTACIÓN SECCIÓN 1.70m x 1.00m x 5.30m (Premezclado. Incluye Sumin., Formaleteo y Colocación. No incl. Refuerzo, Curado).</t>
  </si>
  <si>
    <t xml:space="preserve">CONCRETO 3500 PSI PARA CONSTRUCCION DE CAISSON DE 1.20m DE DIAMETRO (Incluye excavacion manual, suministro de camisa metalica perdida e= 3/8" formaleteo y colocacion. Sumin de concreto premezclado. No incl. Refuerzo, Curado). </t>
  </si>
  <si>
    <t>BARANDA METALICA TIPO ESPECIFICACION IDU, INCLUYE CORBATIN DE REMATE. CARTILLA DE MOBILIARIO URBANO. SUMINISTRO E INSTALACION A TODO COSTO.</t>
  </si>
  <si>
    <t>BARANDA METALICA M81 (instalado y pintado)</t>
  </si>
  <si>
    <t>TUBERIA ACERO CARBON ASTM A=53 SCH 40 DE D=12"</t>
  </si>
  <si>
    <t>CANALIZACION VIA PUBLICA NUEVE (9) DUCTOS PVC TIPO TDP 9Ø6"+2Ø3"</t>
  </si>
  <si>
    <t>JUNTA ELASTOMÉRICA TIPO JJ 8097 VV DE RECORRIDO (+/- 80mm) O SIMILAR. (SUMINISTRO E INSTALACIÓN) INCLUYE PERNOS Y SOLDADURA.</t>
  </si>
  <si>
    <t>SUMINISTRO Y APLICACIÓN DE UNA CAPA DE ANTICORROSIVO DE 3mm DE ESPESOR DE PELÍCULA SECA IMPRIMANTE EPÓXICO, PREVIA PREPARACIÓN DE LA SUPERFICIE MEDIANTE LIMPIEZA MANUAL O MECÁNICA, SEGÚN LAS NORMAS SSPC-SP2</t>
  </si>
  <si>
    <t>REFUERZO EN LÁMINAS DE FIBRA DE CARBONO. (SUMINISTRO E INSTALACIÓN)</t>
  </si>
  <si>
    <t>MANTENIMIENTO RUTINARIO DE CALZADA EN ADOQUÍN Y/O LOSETA. INCLUYE LIMPIEZA DE SUMIDEROS, POZOS, SELLOS DE JUNTA Y RETIRO MANUAL DE CAPA VEGETAL.</t>
  </si>
  <si>
    <t>MANTENIMIENTO RUTINARIO DE CALZADA EN CONCRETO HIDRÁULICO. INCLUYE LIMPIEZA DE SUMIDEROS, POZOS, SELLO DE JUNTAS Y RETIRO MANUAL DE CAPA VEGETAL</t>
  </si>
  <si>
    <t>MANTENIMIENTO CORRECTIVO DE CALZADA EN ADOQUIN DE ARCILLA PESADO SOBRE MORTERO. INCLUYE RETIRO DE ADOQUIN E INSTALAR NUEVO</t>
  </si>
  <si>
    <t>MANTENIMIENTO CORRECTIVO DE CALZADA EN ADOQUÍN DE ARCILLA SOBRE ARENA. INCLUYE RETIRO DE ADOQUIN E INSTALAR NUEVO</t>
  </si>
  <si>
    <t>MANTENIMIENTO CORRECTIVO DE CALZADA EN CONCRETO RÍGIDO. INCLUYE RETIRO, REEMPLAZO DE LOSA, RENIVELACIÓN Y RECOMPACTACIÓN DE CAPAS GRANULARES</t>
  </si>
  <si>
    <t>REHABILITACIÓN DE PAVIMENTO ESTAMPADO EN LOSA DE CONCRETO HIDRÁULICO MR-45 e= 0.20m. (INCLUYE SUMINISTRO Y APLICACIÓN DE ENDURECEDOR EN POLVO FOTORESISTENTE Y ALCALIRESISTENTE, DESMOLDANTE PIGMENTADO, SELLADOR ACRÍLICO, RETARDANTE DE EVAPORACIÓN Y ESTAMPADO CON TEXTURA DE ADOQUIN DE 10cm x 20cm EN ESPINA DE PESCADO</t>
  </si>
  <si>
    <t>MANTENIMIENTO CORRECTIVO DE CALZADA EN CONCRETO ESTAMPADO. INCLUYE RETIRO, REEMPLAZO DE LOSA, RENIVELACIÓN Y RECOMPACTACIÓN DE CAPAS GRANULARES</t>
  </si>
  <si>
    <t>TUBERIA GALVANIZADA 2" PARA ANCLAJES</t>
  </si>
  <si>
    <t>CAJILLA PARA MEDIDOR EN POLIPLÁSTICO CON CONCRETO. SUMINISTRO E INSTALACIÓN</t>
  </si>
  <si>
    <t>TUBERÍA CONCRETO D= 2.30m (92") CL. III REFORZADO, CON RECUBRIMIENTO INTERIOR EN POLIETILENO DE ALTA DENSIDAD. SUMINISTRO E INSTALACIÓN.</t>
  </si>
  <si>
    <t>TUBERÍA CONCRETO D= 2.30m (92") CL. IV REFORZADO, CON RECUBRIMIENTO INTERIOR EN POLIETILENO DE ALTA DENSIDAD. SUMINISTRO E INSTALACIÓN.</t>
  </si>
  <si>
    <t>TUBERÍA CONCRETO D= 2.45m (98") CL. III REFORZADO, CON RECUBRIMIENTO INTERIOR EN POLIETILENO DE ALTA DENSIDAD. SUMINISTRO E INSTALACIÓN.</t>
  </si>
  <si>
    <t>TUBERÍA CONCRETO D= 2.45m (98") CL. IV REFORZADO, CON RECUBRIMIENTO INTERIOR EN POLIETILENO DE ALTA DENSIDAD. SUMINISTRO E INSTALACIÓN.</t>
  </si>
  <si>
    <t>TUBERÍA CONCRETO D= 1.70m (68") CL. III REFORZADO, CON RECUBRIMIENTO INTERIOR EN POLIETILENO DE ALTA DENSIDAD. SUMINISTRO E INSTALACIÓN.</t>
  </si>
  <si>
    <t>TUBERÍA CONCRETO D= 1.70m (68") CL. IV REFORZADO, CON RECUBRIMIENTO INTERIOR EN POLIETILENO DE ALTA DENSIDAD. SUMINISTRO E INSTALACIÓN.</t>
  </si>
  <si>
    <t>TUBERÍA CONCRETO D= 1.80m (72") CL. III REFORZADO, CON RECUBRIMIENTO INTERIOR EN POLIETILENO DE ALTA DENSIDAD. SUMINISTRO E INSTALACIÓN.</t>
  </si>
  <si>
    <t>TUBERÍA CONCRETO D= 1.80m (72") CL. IV REFORZADO, CON RECUBRIMIENTO INTERIOR EN POLIETILENO DE ALTA DENSIDAD. SUMINISTRO E INSTALACIÓN.</t>
  </si>
  <si>
    <t>TUBERÍA CONCRETO D= 2.00m (80") CL. III REFORZADO, CON RECUBRIMIENTO INTERIOR EN POLIETILENO DE ALTA DENSIDAD. SUMINISTRO E INSTALACIÓN.</t>
  </si>
  <si>
    <t>TUBERÍA CONCRETO D= 2.00m (80") CL. IV REFORZADO, CON RECUBRIMIENTO INTERIOR EN POLIETILENO DE ALTA DENSIDAD. SUMINISTRO E INSTALACIÓN.</t>
  </si>
  <si>
    <t>TUBERÍA CONCRETO D= 2.15m (86") CL. III REFORZADO, CON RECUBRIMIENTO INTERIOR EN POLIETILENO DE ALTA DENSIDAD. SUMINISTRO E INSTALACIÓN.</t>
  </si>
  <si>
    <t>TUBERÍA CONCRETO D= 2.15m (86") CL. IV REFORZADO, CON RECUBRIMIENTO INTERIOR EN POLIETILENO DE ALTA DENSIDAD. SUMINISTRO E INSTALACIÓN.</t>
  </si>
  <si>
    <t>TUBERIA CONCRETO D= 32" CL. II REFORZADO. INCLUYE SUMINISTRO E INSTALACIÓN</t>
  </si>
  <si>
    <t>TORRE DE ILUMINACIÓN DE 4 BOMBILLAS DE 1000 WATS CADA UNA. ALQUILER. INCLUYE COMBUSTIBLE A.C.P.M.</t>
  </si>
  <si>
    <t>TUBERIA CONCRETO D= 8" CL. V EXTRARREFORZADA PARA INSTALACIÓN SUPERFICIAL (SUMINISTRO E INSTALACIÓN). INCLUYE MORTERO 2000 PSI PARA RECUBRIMIENTO DE JUNTA.</t>
  </si>
  <si>
    <t>TUBERIA CONCRETO D= 16" CL. V EXTRARREFORZADA PARA INSTALACIÓN SUPERFICIAL (SUMINISTRO E INSTALACIÓN). INCLUYE MORTERO 2000 PSI PARA RECUBRIMIENTO DE JUNTA.</t>
  </si>
  <si>
    <t>SELLO PVC FLEXIBLE PARA SELLOS DE JUNTAS SOMETIDAS A PRESIÓN HIDRÁULICA, ANCHO = 15cm. SUMINISTRO Y COLOCACIÓN</t>
  </si>
  <si>
    <t>GRAVILLA DE 3/4" PEGADA CON MORTERO 1:3 e= 0.15m PARA ENTREGA A CANAL. SUMINISTRO E INSTALACIÓN</t>
  </si>
  <si>
    <t>TAPÓN HD EXTREMO LISO D= 3". SUMINISTRO E INSTALACIÓN</t>
  </si>
  <si>
    <t>PRUEBA HIDROSTÁTICA EN TUBERÍAS HASTA 12" DE DIÁMETRO, TRAMOS MÁXIMOS DE 500m. INCLUYE DESINFECCIÓN DE TUBERÍA.</t>
  </si>
  <si>
    <t>CONTROLADOR C900V CON CAPACIDAD PARA 8 GRUPOS VEHICULARES O PEATONALES. (Suministro, instalación y puesta en funcionamiento). CON POSIBILIDAD DE AMPLIACIÓN HASTA 32 GRUPOS, RELOJ EN TIEMPO REAL, 32 PROGRAMAS, AUTOMÁTICO SEMANAL PROGRAMABLE CON DÍAS FESTIVOS, MODO DE OPERACIÓN COORDINADA CON CENTRAL DE TRÁFICO, LOCAL CON AUTOMÁTICO DE SEMANA, MANUAL O CON DEPENDENCIA DE TRÁFICO, CIRCUÍTOS DE SUPERVISIÓN DE VERDES CONFLICTIVOS, RUTINA DE SEGURIDAD POR FALLA LÁMPARAS ROJAS, ACTIVACIÓN ERRÓNEAS DE SEÑALES, RUTINAS DE SOFTWARE PARA EL MANEJO PRIORITARIO DE TRANSPORTE PÚBLICO CON EL EMPLEO DE DETECTORES DE TRÁFICO. (Incluye supresor de picos, módulo MOMO y módulo PCV (según origen habilitado para comunicación con protocolo abierto estándar OCIT). Cumple las Normas DIN VDE 0832 (PREN50278), RILSA, CE, cubre EMC y recomendaciones de bajo voltaje, memoria principal con SRAM de 2 MB, configuración de memoria mínima de 5.5 MB, expansible a 9.5 MB. Armario en policarbonato y chapa de seguridad, cumple Norma IP 54, cumple Norma DIN en 60439 PARTE 1. DIN VDE 0660 PARTE 503, IEC 93, 112, 250 y 529. ISO 178, 527, 179 y UL 94. COLOR RAL, Resistencia UV ASTM G53). KIT PARA COMUNICACIÓN CON CENTRAL SERIE M. COMPUESTO POR LOS SIGUIENTES MÓDULOS: 1x MÓDULO MOMO L24734-A525-A101 1x MÓDULO BBS4 L24734-A610-A104 1x MÓDULO DONGLE L24734-A610-A205 1x MÓDULO FMD FLASH S24734-A610-A51</t>
  </si>
  <si>
    <t>CONTROLADOR C900V CON CAPACIDAD PARA 16 GRUPOS VEHICULARES O PEATONALES. (Suministro, instalación y puesta en funcionamiento). CON POSIBILIDAD DE AMPLIACIÓN HASTA 32 GRUPOS, RELOJ EN TIEMPO REAL, 32 PROGRAMAS, AUTOMÁTICO SEMANAL PROGRAMABLE CON DÍAS FESTIVOS, MODO DE OPERACIÓN COORDINADA CON CENTRAL DE TRÁFICO, LOCAL CON AUTOMÁTICO DE SEMANA, MANUAL O CON DEPENDENCIA DE TRÁFICO, CIRCUÍTOS DE SUPERVISIÓN DE VERDES CONFLICTIVOS, RUTINA DE SEGURIDAD POR FALLA LÁMPARAS ROJAS, ACTIVACIÓN ERRÓNEAS DE SEÑALES, RUTINAS DE SOFTWARE PARA EL MANEJO PRIORITARIO DE TRANSPORTE PÚBLICO CON EL EMPLEO DE DETECTORES DE TRÁFICO. (Incluye supresor de picos, módulo MOMO y módulo PCV (según origen habilitado para comunicación con protocolo abierto estándar OCIT). Cumple las Normas DIN VDE 0832 (PREN50278), RILSA, CE, cubre EMC y recomendaciones de bajo voltaje, memoria principal con SRAM de 2 MB, configuración de memoria mínima de 5.5 MB, expansible a 9.5 MB. Armario en policarbonato y chapa de seguridad, cumple Norma IP 54, cumple Norma DIN en 60439 PARTE 1. DIN VDE 0660 PARTE 503, IEC 93, 112, 250 y 529. ISO 178, 527, 179 y UL 94. COLOR RAL, Resistencia UV ASTM G53). KIT PARA COMUNICACIÓN CON CENTRAL SERIE M. COMPUESTO POR LOS SIGUIENTES MÓDULOS: 1x MÓDULO MOMO L24734-A525-A101 1x MÓDULO BBS4 L24734-A610-A104 1x MÓDULO DONGLE L24734-A610-A205 1x MÓDULO FMD FLASH S24734-A610-A51</t>
  </si>
  <si>
    <t>CONTROLADOR C900V CON CAPACIDAD PARA 24 GRUPOS VEHICULARES O PEATONALES. (Suministro, instalación y puesta en funcionamiento). CON POSIBILIDAD DE AMPLIACIÓN HASTA 32 GRUPOS, RELOJ EN TIEMPO REAL, 32 PROGRAMAS, AUTOMÁTICO SEMANAL PROGRAMABLE CON DÍAS FESTIVOS, MODO DE OPERACIÓN COORDINADA CON CENTRAL DE TRÁFICO, LOCAL CON AUTOMÁTICO DE SEMANA, MANUAL O CON DEPENDENCIA DE TRÁFICO, CIRCUÍTOS DE SUPERVISIÓN DE VERDES CONFLICTIVOS, RUTINA DE SEGURIDAD POR FALLA LÁMPARAS ROJAS, ACTIVACIÓN ERRÓNEAS DE SEÑALES, RUTINAS DE SOFTWARE PARA EL MANEJO PRIORITARIO DE TRANSPORTE PÚBLICO CON EL EMPLEO DE DETECTORES DE TRÁFICO. (Incluye supresor de picos, módulo MOMO y módulo PCV (según origen habilitado para comunicación con protocolo abierto estándar OCIT). Cumple las Normas DIN VDE 0832 (PREN50278), RILSA, CE, cubre EMC y recomendaciones de bajo voltaje, memoria principal con SRAM de 2 MB, configuración de memoria mínima de 5.5 MB, expansible a 9.5 MB. Armario en policarbonato y chapa de seguridad, cumple Norma IP 54, cumple Norma DIN en 60439 PARTE 1. DIN VDE 0660 PARTE 503, IEC 93, 112, 250 y 529. ISO 178, 527, 179 y UL 94. COLOR RAL, Resistencia UV ASTM G53). KIT PARA COMUNICACIÓN CON CENTRAL SERIE M. COMPUESTO POR LOS SIGUIENTES MÓDULOS: 1x MÓDULO MOMO L24734-A525-A101 1x MÓDULO BBS4 L24734-A610-A104 1x MÓDULO DONGLE L24734-A610-A205 1x MÓDULO FMD FLASH S24734-A610-A51</t>
  </si>
  <si>
    <t>DETECTORES DE DEMANDA VEHICULAR (CÁMARA). NO INCLUYE CABLES. SUMINISTRO E INSTALACIÓN</t>
  </si>
  <si>
    <t>CAMARA DE INSPECCION PREFABRICADA EN CONCRETO PARA ALCANTARILLADO, TIPO ESPECIAL CON RADIO DE CURVATURA 14.0m D= 1.20m NORMA EAAB NP-074 v 2.0 (SUMINISTRO E INSTALACION. INCLUYE PLACA DE CUBIERTA PREFABRICADA D= 1.70m, POZO DE INSPECCION EN MAMPOSTERIA e= 0.25m ALTURA PROMEDIO 2.50m</t>
  </si>
  <si>
    <t>PUESTA A TIERRA PARA CENTRO DE TRANSFORMACIÓN SUBTERRÁNEO PARCIALMENTE  SUMERGIBLE CON TRES PUNTOS A TIERRA. SUMINISTRO, TRANSPORTE Y CONSTRUCCIÓN. INCLUYE SOLDADURA EXOTÉRMICA Y TERMINALES.</t>
  </si>
  <si>
    <t>PILOTE PREEXCAVADO EN CONCRETO TREMIE DE 4000 PSI (280 Kg/Cm2) ACELERADO A 2 DÍAS. INCLUYE ACELERANTE, ALQUILER DE EQUIPO DE PERFORACIÓN CON OPERARIO, MOTOBOMBA, BENTONITA, MANO DE OBRA, TRANSPORTE Y DISPOSICIÓN FINAL DE ESCOMBROS EN SITIO AUTORIZADO. DISTANCIA DE TRANSPORTE 21 Km.</t>
  </si>
  <si>
    <t>IMPERMEABILIZANTE PARA CONCRETO. SUMINISTRO Y APLICACIÓN</t>
  </si>
  <si>
    <t>ADITIVO DESENCOFRANTE. SUMINISTRO Y APLICACIÓN DE MATERIAL</t>
  </si>
  <si>
    <t>REGATA, ANCHO PROMEDIO 5cm POR 5cm DE PROFUNDIDAD. INCLUYE MATERIALES, EQUIPOS, TRANSPORTE Y DISPOSICIÓN FINAL DE ESCOMBROS A SITIO AUTORIZADO.</t>
  </si>
  <si>
    <t>RESTITUCIÓN DE ESTRUCTURA DE PAVIMENTO FLEXIBLE, PARA APIQUE DE 0.60m x 0.60m (Profundidad 1.50M). INCLUYE BASE GRANULAR CLASE A (BG_A) e= 1.35, MEZCLA DENSA EN CALIENTE TIPO MD12 e= 0.05m, MEZCLA DENSA EN CALIENTE TIPO MD20 e= 0.10m, IMPRIMANTE Y RIEGO DE LIGA.</t>
  </si>
  <si>
    <t>EXCAVACIONES / FORMALETAS</t>
  </si>
  <si>
    <t>ENTIBADO TIPO EC3 CONTINUO METÁLICO CON PARALES METÁLICOS. INCLUYE SUMINISTRO E INSTALACIÓN</t>
  </si>
  <si>
    <t xml:space="preserve">ESTABILIZACIÓN DE SUBRASANTE CON RAJÓN, INCLUYE EQUIPO DE COMPACTACIÓN (SUMINISTRO, EXTENDIDO, NIVELACIÓN Y COMPACTACIÓN CON EQUIPO MECÁNICO) </t>
  </si>
  <si>
    <t>CAMARA DE INSPECCION PREFABRICADA EN CONCRETO PARA ALCANTARILLADO, TIPO RECTA D= 1.20m NORMA EAAB NP-074 v 2.0 (SUMINISTRO E INSTALACION. INCLUYE PLACA DE CUBIERTA PREFABRICADA D= 1.70m, POZO DE INSPECCION EN MAMPOSTERIA e= 0.25m ALTURA PROMEDIO 2.50m</t>
  </si>
  <si>
    <t>CAMARA DE INSPECCION PREFABRICADA EN CONCRETO PARA ALCANTARILLADO, TIPO ESPECIAL CON RADIO DE CURVATURA 4.0m D= 1.20m NORMA EAAB NP-074 v 2.0 (SUMINISTRO E INSTALACION. INCLUYE PLACA DE CUBIERTA PREFABRICADA D= 1.70m, POZO DE INSPECCION EN MAMPOSTERIA e= 0.25m ALTURA PROMEDIO 2.50m</t>
  </si>
  <si>
    <t>RELLENO EN RECEBO COMUN (Suministro e instalación  Extendido manual, Humedecimiento y Compactación. No incluye transporte)</t>
  </si>
  <si>
    <t>CONCRETO DE NIVELACION 2000 PSI (140 Kg/Cm2) (Premezclado. Incluye suministro, fundida y nivelación y colocación. No incluye refuerzo, curado) PARA MEJORAMIENTO, ADECUACIÓN Y REHABILITACIÓN DE ESPACIO PÚBLICO.</t>
  </si>
  <si>
    <t>ESTRUCTURA METALICA GALVANIZADA EN CALIENTE, MAS BARRERA EPOXICA O AUTOIMPRIMANTE EPOXICO DE 2.5 Mils PARA ESTACION TIPO TRANSMILENIO. SUMINISTRO E INSTALACION. (Incluye planos de taller, diseño de conexiones, pruebas, transporte y mano de obra).</t>
  </si>
  <si>
    <t>PISO EN GRC-P POLYCONCRETO DE 0.40m x 1.50m x 1 1/2". (Incluye losa estandar en GRC-P de color gris reforzada con fibra de vidrio, marco angular en acero perimetral con pintura anticorrosiva, transporte y mano de obra). SUMINISTRO E INSTALACION.</t>
  </si>
  <si>
    <t>PISO EN GRC-P POLYCONCRETO PARA TOPEROL DE 0.40m x 1.50m x 1 1/2". (Incluye losa estandar en GRC-P de color gris reforzada con fibra de vidrio, marco angular en acero perimetral con pintura anticorrosiva, transporte y mano de obra). SUMINISTRO E INSTALACION.</t>
  </si>
  <si>
    <t>REMATE TIPO FILTRO EN ALUZINC CAL. 26 PERFORACION M 101 PARA CUBIERTA VERDE DE ESTACION TRANSMILENIO. SUMINISTRO E INSTALACION.</t>
  </si>
  <si>
    <t>CIELO RASO BAFFLE EN ALUZINC LISO, ALTURA DE 100mm COMBINADA CON ALTURA DE 50mm EN PROPORCIONES IGUALES (50% y 50%), EN COLOR ALUMINIO MEDIO CON PORTAPANEL PASO 100mm EN COLOR NEGRO. (Incluye mano de obra y transporte). SUMINISTRO E INSTALACION</t>
  </si>
  <si>
    <t>CORTASOL CELOSIA C-40 EN ALUZINC CAL. 05mm LISA. INSTALADA CON TENSORES ROSCADOS, SEPARADOR TUBULAR EN ALUMINIO Y PERFIL EN L DE 1 1/2" x 1 1/2" x 1/8". (Incluye equipos y herramientas, transporte y mano de obra). SUMINISTRO E INSTALACION</t>
  </si>
  <si>
    <t>DEMARCACION LINEA DE PARADA DE TRANSMILENIO. AREA: 3.96 m2 SEGUN PARAMETROS DE DISEÑO DE TRANSMILENIO (e= 15 mils, ACRILICA BASE AGUA. SUMINISTRO Y APLICACION CON EQUIPO. INCLUYE MICROESFERAS.</t>
  </si>
  <si>
    <t>SEÑAL VERTICAL GRUPO DE PREVENTIVAS TIPO CUADRADO (75cm x 75cm). INCLUYE SUMONISTRO E INSTALACION.</t>
  </si>
  <si>
    <t>SEÑAL VERTICAL GRUPO DE REGLAMENTARIAS TIPO CIRCULO D=75cm. INCLUYE SUMINISTRO E INSTALACION.</t>
  </si>
  <si>
    <t>SEÑAL VERTICAL GRUPO DE PREVENTIVA SP-40 TIPO RECTANGULO (120cm x 40cm). INCLUYE SUMINISTRO E INSTALACION.</t>
  </si>
  <si>
    <t>SEÑAL VERTICAL GRUPO DE REGLAMENTARIAS SR-01 TIPO OCTAGONO CON ALTURA DE 75cm. INCLUYE SUMINISTRO E INSTALACION.</t>
  </si>
  <si>
    <t>SEÑAL VERTICAL GRUPO DE REGLAMENTARIAS SR-02 TIPO TRIANGULO EQUILATERO 75cm. DE LADO. INCLUYE SUMINISTRO E INSTALACION.</t>
  </si>
  <si>
    <t>SEÑAL VERTICAL GRUPO DE INFORMATIVAS TURISTICAS TIPO CUADRADO DE 75cm DE LADO. INCLUYE SUMINISTRO E INSTALACION.</t>
  </si>
  <si>
    <t>TRANSFORMADOR MONOFASICO 15 KVA (TENSION PRIMARIA DE 13.200, TENSION SECUNDARIA 240-120. (Incluye suministro e instalación)</t>
  </si>
  <si>
    <t>POSTE TIPO MENSULA T2 (3.50m) EN TUBO SCH 40 GALVANIZADO Y PINTADO. SUMINISTRO E INSTALACIÓN.</t>
  </si>
  <si>
    <t>POSTE TIPO MENSULA T2 (4.50m) EN TUBO SCH 40 GALVANIZADO Y PINTADO. SUMINISTRO E INSTALACIÓN.</t>
  </si>
  <si>
    <t>POSTE TIPO MENSULA T2 (6.50m) EN TUBO SCH 40 GALVANIZADO Y PINTADO. SUMINISTRO E INSTALACIÓN.</t>
  </si>
  <si>
    <t>POSTE TIPO MENSULA T2 (8.50m) EN TUBO SCH 40 GALVANIZADO Y PINTADO. SUMINISTRO E INSTALACIÓN.</t>
  </si>
  <si>
    <t>SEMAFORO VEHICULAR DE POLICARBONATO (3x200) LENTES DE POLICARBONATO DE 8" TRES LUCES, SISTEMA DE ILUMINACIÓN A LEDS, TIPO MASTIL. INCLUYE ELEMENTOS DE FIJACION.</t>
  </si>
  <si>
    <t>SEMAFORO VEHICULAR DE POLICARBONATO (3x200) LENTES DE POLICARBONATO DE 8" TRES LUCES, SISTEMA DE ILUMINACIÓN A LEDS, TIPO MENSULA. INCLUYE ELEMENTOS DE FIJACION.</t>
  </si>
  <si>
    <t>SEMAFORO VEHICULAR DE POLICARBONATO (3x200) LENTES DE POLICARBONATO DE 8" TRES LUCES, SISTEMA DE ILUMINACIÓN A LEDS, FLECHA DE GIRO TIPO MENSULA. INCLUYE ELEMENTOS DE FIJACION.</t>
  </si>
  <si>
    <t>SEMAFORO VEHICULAR DE POLICARBONATO (3x200) LENTES DE POLICARBONATO DE 8" TRES LUCES, SISTEMA DE ILUMINACIÓN A LEDS, FLECHA DE GIRO TIPO MASTIL. INCLUYE ELEMENTOS DE FIJACION.</t>
  </si>
  <si>
    <t>SONORIZADORES PARA INVIDENTES (SUMINISTRO E INSTALACION)</t>
  </si>
  <si>
    <t>PISO EN CONCRETO COLOR OCRE MR 41 (280 Kg/Cm2) GRAVA 1" 28 DIAS  ESTAMPADO e=0.10m (INCLUYE SUMINISTRO Y COLOCACIÓN DE CONCRETO, JUEGO DE MOLDES,  DESMOLDANTE EN POLVO, CURADOR PARA CONCRETO, INCLUYE CORTE Y SELLADO DE JUNTAS.</t>
  </si>
  <si>
    <t>MOBILIARIO URBANO - ARBOLES Y GRAMAS / OTROS MOBILIARIO EN ESPACIO PUBLICO</t>
  </si>
  <si>
    <t>DOTACIÓN PLATAFORMA PARA ADULTO. SEGUN ESPECIFICACIONES IDRD. SUMINISTRO E INSTALACION.</t>
  </si>
  <si>
    <t>DOTACIÓN GIRO DE CADERA PARA ADULTO. SEGUN ESPECIFICACIONES IDRD. SUMINISTRO E INSTALACION.</t>
  </si>
  <si>
    <t>DOTACION FLEXION PIERNAS PARA ADULTOS.SEGUN ESPECIFICACIONES IDRD - SUMINISTRO E INSTALACION.</t>
  </si>
  <si>
    <t>SUMINISTRO E INSTALACION DE PANEL DE SEÑALETICA INTERNA PARA ESTACION DE TRANSMILENIO EN PERFILERIA DE ALUMINIO MARQUETERIA , ACABADO EN PINTURA ELECTROSTATICA, CAJA DE LUZ SEGUN DISEÑO. LAMINA DE ALUMINIO DE 1.5mm PARA RESPALDO CON ACABADO EN PINTURA ELECTROSTATICA ACRILICO OPAL 2mm, IMPRESION DIGITAL 14440 DPI SOBRE BACK LITE, RETROILUMINACION EN LED DE ALTA PRESTACION RESISTENTE AL AGUA Y DURACION EXTREMA DE CABLEADO, SOPORTE EN ACERO COLD ROLLED CAL. 20 MAQUINADO PINTADO ELECTROSTATICO SEGUN DISEÑO. (Incluye herramienta , transporte, mano de obra, maestro aluminero, ayudante, electrico, operativo señaletico, supervisor, operario montaje, supervisor obra, accesorios en acrilico cristal 1.5mm, soportes de caja de luz en acero cold rolled).</t>
  </si>
  <si>
    <t>CAPA DE SUELO DE SUBRASANTE ESTABILIZADA CON CAL HIDRATADA TIPO N, IN SITU AL 4%. (SUMINISTRO, EXTENDIDO, NIVELACION, HUMEDECIMIENTO Y COMPACTACION).</t>
  </si>
  <si>
    <t>MEZCLA ASFALTICA ALTO MODULO CON ASFALTO TIPO V. SUMINISTRO E INSTALACION. INCLUYE TRANSPORTE</t>
  </si>
  <si>
    <t>SEMAFORO VEHICULAR DE POLICARBONATO (3x200) (ALQUILER) LENTES DE POLICARBONATO DE 8" TRES LUCES, SISTEMA DE ILUMINACIÓN A LEDS, INCLUYE SUMINISTRO, INSTALACION Y TRASLADO INTERNO EN OBRA. ELEMENTOS DE FIJACION.</t>
  </si>
  <si>
    <t>SEMAFORO PEATONAL DE POLICARBONATO (2x200) (ALQUILER) LENTES DE POLICARBONATO DE 8" DOS LUCES, SISTEMA DE ILUMINACIÓN A LEDS, INCLUYE SUMINISTRO, INSTALACION Y TRASLADO INTERNO EN OBRA. ELEMENTOS DE FIJACION.</t>
  </si>
  <si>
    <t>BARRICADA METÁLICAS C-20 CON TRES BANDEJAS DE 23cm x 150cm. (ALQUILER). INCLUYE TABLERO DE 60cm DE DIAMETRO "DESVIO" REFLECTIVO GRADO INGENIERIA COMERCIAL. SUMINISTRO E INSTALACION Y TRASLADO INTERNO EN OBRA.</t>
  </si>
  <si>
    <t>TRANSPORTES Y ACARREOS / ALQUILER DE EQUIPOS</t>
  </si>
  <si>
    <t>GRUA PARA REMOLQUE DE VEHICULOS (ALQUILER). INCLUYE CONDUCTOR Y COMBUSTIBLE. TIEMPO 12 HORAS DIARIAS.</t>
  </si>
  <si>
    <t>PASACALLES IMPRESO EN LONA BANNER (7.0m x 1.0m) TERMINADO CON PALOS EN LOS EXTREMOS. INCLUYE SUMINISTRO E INSTALACION.</t>
  </si>
  <si>
    <t>CONCRETO 3000 PSI PARA BARRERA NEW JERSEY MONODIRECCIONAL DE 0.90m DE ALTURA x 0.375 DE BASE x 4.76m DE LONG. (PREMEZCLADO. INCLUYE SUMINISTRO, FORMALETEO, COLOCACION. NO INCLUYE REFUERZO NI CURADO).</t>
  </si>
  <si>
    <t>SISTEMA DE VENTANA VITRINA TIPO A. INCLUYE SUMINISTRO E INSTALACION. Incluye zocalo en aluminio de 11.0 cm superior e inferior S-351 con perfiles verticales laterales, perfil de aluminio vertical en (F) ES-522 con silicona estructural y de sello para los cristales a tope, perfil de aluminio de 2x1" para sujecion de zocalo. Cristal: incoloro  6mm templado AD + PVB 0.045" + INCOLORO 6mm TEMPLADO AD. Tornilleria autoperforante.</t>
  </si>
  <si>
    <t>CERRAMIENTO PARA ESTACIONES DE TRANSMILENIO. Incluye viga en concreto premezclado 3000 psi, sección de 0.25M x 0.25m, formaleta, acero de refuerzo, tubería en acero galvanizado y pintado, transporte y mano de obra.</t>
  </si>
  <si>
    <t>LAMINA MACIZA HR PARA BOCATOMA, INCLUYE MANO DE OBRA, ACCESORIOS E INSTALACION SEGUN DETALLE EN PLANOS Y ESPECIFICACIONES TECNICAS</t>
  </si>
  <si>
    <t>VALVULA VNA CON VOLANTE UNION BRIDA 8"</t>
  </si>
  <si>
    <t>NIPLE PASAMURO UNION BRIDA 8". (Incluye suministro e instalación).</t>
  </si>
  <si>
    <t>NIPLE LONG 0.608 UNION BRIDA 8" SALIDA LATERAL CON TEE 6" LISO PVC. (Incluye suministro e instalación).</t>
  </si>
  <si>
    <t>LEVANTAMIENTO, CATASTRO, INSPECCION Y LAVADO DE REDES HIDROSANITARIAS. VERIFICACION, ACTUALIZACION, COMPLEMENTACION DE DATOS TECNICOS HIDROSANITARIOS, EN TERRENO DE CADA UNO DE LOS ELEMENTOS ENCONTRADOS TALES COMO POZOS, SUMIDERO LATERAL, SUMIDERO DE REJILLA, SUMINDERO TRANSVERSAL, REJILLAS, CAMARAS DE CAIDA, CAJAS, ESTRUCTURAS ESPECIALES, CANALES, CABEZALES DE ENTREGA, ALIVIOS, COULVERT, SIFONES, TUBERIAS, TUNELES, VALLADOS, ESTACION ELEVADORA, PLANTA DE TRATAMIENTO, TRINCHO, PUNTOS DE ALIVIO, VERTEDEROS, HIDRANTES TIPO CAJA, HIDRANTES TIPO TORRE, HIDRANTES TIPO PILA PUBLICA, PUNTOS DE CALIDAD, VENTOSAS, PURGAS, VALVULAS REGULADORAS, ESTACIONES DE BOMBEO, VALVULAS ANTI GOLPE DE ARIETE, VALVULAS DE CIERRE, MACRO MEDIDORES, MEDIDOR DOMICILIARIO, VALVULA CHEQUES, ALMANERAS Y TODO COMPONENTE QUE SE ENCUENTRE EN EL TERRENO. LAVADO DE LOS DIFERENTES TRAMOS DE TUBERIAS DE ALCANTARILLADO PLUVIAL Y SANITARIOS DE DIAMETROS MAYORES O IGUALES A 6" PULGADAS Y MENORES O IGUALES A 16" PULGADAS CON COLMATACION INFERIOR O IGUAL AL 30%, ELABORACION DE PLANOS Y DESARROLLO DE LOS INFORMES TECNICOS DE LAS REDES PLUVIALES SANITARIAS Y ELEMENTOS DE ACUEDUCTO DETALLADOS EN EL ANEXO TECNICO DEL PLIEGO. INCLUYE SUMINISTRO DE AGUA, TRASLADO DE SUMINISTRO DE LODOS, EQUIPOS DE SUCCION PRESION.</t>
  </si>
  <si>
    <t>ELEMENTO ENVOLVENTE PEINAZO PARA MODULO. SUMINISTRO E INSTALACION. INCLUYE MANO DE OBRA.</t>
  </si>
  <si>
    <t>SISTEMA SEPTICO CON TANQUE DE 2000 LT</t>
  </si>
  <si>
    <t>MODULO DE PERSIANA DE 1.80 x 2.35 GALVANIZADO PARA CERRAMIENTO, INCLUYE MANO DE OBRA, ACCESORIOS E INSTALACION, SEGUN DETALLE EN PLANOS Y ESPECIFICACIONES TECNICAS. SUMINISTRO E INSTALACION.</t>
  </si>
  <si>
    <t>MODULO DE PERSIANA DE 1.80 x 1.20 GALVANIZADO PARA FACHADA COMERCIAL, INCLUYE MANO DE OBRA, ACCESORIOS SEGUN DETALLE EN PLANOS Y ESPECIFICACIONES TECNICAS. SUMINISTRO E INSTALACION.</t>
  </si>
  <si>
    <t>CODO PVC 45° D=8" (Suministro e Instalación)</t>
  </si>
  <si>
    <t>PUERTA PARA BAÑO MODULO DE SERVICIO EN CICLOESTACIONAMIENTOS. SUMINISTRO E INSTALACION</t>
  </si>
  <si>
    <t>CUBIERTA EN LAMINA ALVEOLAR EN POLICARBONATO. SUMINISTRO E INSTALACION. INCLUYE MANO DE OBRA Y ACCESORIOS</t>
  </si>
  <si>
    <t>ELEMENTO ENVOLVENTE REMATE PARA CUBIERTA. SUMINISTRO E INSTALACION. INCLUYE MANO DE OBRA</t>
  </si>
  <si>
    <t>ALQUILER CONTROLADOR C900V CON CAPACIDAD PARA 16 GRUPOS VEHICULARES O PEATONALES. (Suministro, instalación y puesta en funcionamiento). CON POSIBILIDAD DE AMPLIACIÓN HASTA 32 GRUPOS, RELOJ EN TIEMPO REAL, 32 PROGRAMAS, AUTOMÁTICO SEMANAL PROGRAMABLE CON DÍAS FESTIVOS, MODO DE OPERACIÓN COORDINADA CON CENTRAL DE TRÁFICO, LOCAL CON AUTOMÁTICO DE SEMANA, MANUAL O CON DEPENDENCIA DE TRÁFICO, CIRCUÍTOS DE SUPERVISIÓN DE VERDES CONFLICTIVOS, RUTINA DE SEGURIDAD POR FALLA LÁMPARAS ROJAS, ACTIVACIÓN ERRÓNEAS DE SEÑALES, RUTINAS DE SOFTWARE PARA EL MANEJO PRIORITARIO DE TRANSPORTE PÚBLICO CON EL EMPLEO DE DETECTORES DE TRÁFICO. (Incluye supresor de picos, módulo MOMO y módulo PCV (según origen habilitado para comunicación con protocolo abierto estándar OCIT). Cumple las Normas DIN VDE 0832 (PREN50278), RILSA, CE, cubre EMC y recomendaciones de bajo voltaje, memoria principal con SRAM de 2 MB, configuración de memoria mínima de 5.5 MB, expansible a 9.5 MB. Armario en policarbonato y chapa de seguridad, cumple Norma IP 54, cumple Norma DIN en 60439 PARTE 1. DIN VDE 0660 PARTE 503, IEC 93, 112, 250 y 529. ISO 178, 527, 179 y UL 94. COLOR RAL, Resistencia UV ASTM G53). KIT PARA COMUNICACIÓN CON CENTRAL SERIE M. COMPUESTO POR LOS SIGUIENTES MÓDULOS: 1x MÓDULO MOMO L24734-A525-A101 1x MÓDULO BBS4 L24734-A610-A104 1x MÓDULO DONGLE L24734-A610-A205 1x MÓDULO FMD FLASH S24734-A610-A51</t>
  </si>
  <si>
    <t>MEZCLA ASFALTICA SEMIDENSA TIPO MS-20 EN CALIENTE CON ASFALTO MODIFICADO CON POLIMERO TIPO III. SUMINISTRO E INSTALACION. INCLUYE TRANSPORTE</t>
  </si>
  <si>
    <t>MAMPOSTERIA EN BLOQUE  5 e= 0.12m (Incluye suministro, insumos y construcción)</t>
  </si>
  <si>
    <t>MANTENIMIENTO DEL ESPACIO PUBLICO PARA EL COBRO DE LA RETRIBUCION POR APROVECHAMIENTO ECONOMICO. COSTO DEL MANTENIMIENTO POR M2</t>
  </si>
  <si>
    <t>EDICION, IMPRESION Y DISTRIBUCION DE PIEZAS DE DIVULGACION (Piezas en papel bond, tamaño carta, tipo fotocopia).</t>
  </si>
  <si>
    <t>LEVANTAMIENTO DE ACTA DE VECINDAD COMPLETA. (Incluye personal, logistica, elaboracion de formato, papeleria, fotografia y video).</t>
  </si>
  <si>
    <t>UN PRE</t>
  </si>
  <si>
    <t>ACTUALIZACION DE SISTEMA DE GESTION DEL ARBOLADO URBANO UBICADO EN TERRENO. SIGAU POR ARBOL PARA TALA, BLOQUEO Y TRASLADO</t>
  </si>
  <si>
    <t>ACTUALIZACION DE SISTEMA DE GESTION DEL ARBOLADO URBANO UBICADO EN TERRENO. SIGAU POR ARBOL PARA PLANTACION</t>
  </si>
  <si>
    <t>LEVANTAMIENTO DE INVENTARIO FORESTAL. INCLUYE ELABORACION FICHA FORESTAL Y VISITA A TERRENO</t>
  </si>
  <si>
    <t xml:space="preserve">FICHA </t>
  </si>
  <si>
    <t>NIVELACIÓN DE CAJA ETB T-13 H= 0.30m (INCLUYE DEMOLICION, FORMALETA, COMPRESOR, TRANSPORTE, PLACA SUPERIOR EN CONCRETO DE 3000 PSI, ACERO DE REFUERZO, BLOQUE PARA CÁMARA TELEFÓNICA TELECOM RESISTENCIA 3000 PSI, MORTERO, ARO Y TAPA ETB, TRANSPORTE Y DISPOSICION DE ESCOMBROS Y MANO DE OBRA ).</t>
  </si>
  <si>
    <t>NIVELACIÓN DE CAJA ETB T-14 H= 0.30m (INCLUYE DEMOLICION, FORMALETA, COMPRESOR, TRANSPORTE, PLACA SUPERIOR EN CONCRETO DE 3000 PSI, ACERO DE REFUERZO, BLOQUE PARA CÁMARA TELEFÓNICA TELECOM RESISTENCIA 3000 PSI, MORTERO, ARO Y TAPA ETB, TRANSPORTE Y DISPOSICION DE ESCOMBROS Y MANO DE OBRA ).</t>
  </si>
  <si>
    <t>NIVELACIÓN DE CAJA DOBLE DE PASO ETB H= 0.30m (INCLUYE FORMALETA, JUEGO DE MARCO Y TAPA DOBLE PARA CAJA DE PASO DOBLE GALVANIZADA NORMA ETB, BORDILLO PERIMETRAL EN CONCRETO DE  3000 PSI HECHO EN OBRA 1:2:2 CON ARENA DE RIO Y TRITURADO DE 3/4", ACERO DE REFUERZO DE 3/8" Y  1/2", TRANSPORTE Y DISPOSICION FINAL DE ESCOMBROS .</t>
  </si>
  <si>
    <t>RELOCALIZACIÓN DE MEDIDOR DE ACUEDUCTO D= 1/2" (INCLUYE 1.0m TUBERÍA GALVANIZADA D= 1/2", SOLDADURA, CINTA DE TEFLON,  Y CAJILLA PLASTICA FABRICADA EN POLIPROPILENO DE ALTO IMPACTO CON MATERIAL ORIGINAL, DE MEDIDAS 34cm x50.5cm x 3.5cm DE ALTO, Y CAJILLA DE MEDIDAS 34cm x 50.5cm x 28cm DE ALTO</t>
  </si>
  <si>
    <t>RELOCALIZACIÓN DE MEDIDOR DE ACUEDUCTO D= 1" (INCLUYE 1.0m TUBERÍA GALVANIZADA D= 1", SOLDADURA, CINTA DE TEFLON,  Y CAJILLA PLASTICA FABRICADA EN POLIPROPILENO DE ALTO IMPACTO CON MATERIAL ORIGINAL, DE MEDIDAS 34cm x 50.5cm x 3.5cm DE ALTO, Y CAJILLA DE MEDIDAS 34cm x 50.5cm x 28cm DE ALTO.</t>
  </si>
  <si>
    <t>RELOCALIZACIÓN DE MEDIDOR DE ACUEDUCTO D= 3/4" (INCLUYE 1.0m TUBERÍA GALVANIZADA D= 1/2", SOLDADURA, CINTA DE TEFLON,  Y CAJILLA PLASTICA FABRICADA EN POLIPROPILENO DE ALTO IMPACTO CON MATERIAL ORIGINAL, DE MEDIDAS 34cm x50.5cm x 3.5cm DE ALTO, Y CAJILLA DE MEDIDAS 34cm x 50.5cm x 28cm DE ALTO.</t>
  </si>
  <si>
    <t>PISO EN CONCRETO MR 43 (315 Kg/Cm2) GRAVA COMÚN ACELERADO A 7 DÍAS, ESTAMPADO PARA POMPEYANOS, e=0.23m (INCLUYE SUMINISTRO Y COLOCACIÓN DE CONCRETO, JUEGO DE MOLDES,  DESMOLDANTE EN POLVO, CURADOR PARA CONCRETO, CORTE Y SELLADO DE JUNTAS.</t>
  </si>
  <si>
    <t>PISO EN CONCRETO MR 43 (315 Kg/Cm2) GRAVA COMÚN ACELERADO A 7 DÍAS, ESTAMPADO PARA POMPEYANOS, e=0.20m (INCLUYE SUMINISTRO Y COLOCACIÓN DE CONCRETO, JUEGO DE MOLDES,  DESMOLDANTE EN POLVO, CURADOR PARA CONCRETO, CORTE Y SELLADO DE JUNTAS.</t>
  </si>
  <si>
    <t>ADOQUIN EN CONCRETO COLOR OCRE 200 X 100 X 60  A-25 (Suministro e instalación. Incluye base 4cm mortero 2500PSI y arena de sello)</t>
  </si>
  <si>
    <t>ESTAMPADO PARA CONCRETO MR DE POMPEYANOS, ACCESOS VEHICULARES A PREDIOS Y VÍAS (ACABADO Y CURADO, SUMINISTRO Y MANO DE OBRA. INCLUYE JUEGO DE MOLDES, COLOR ENDURECEDOR DE CUARZO, DESMOLDANTE EN POLVO COLOR, SELLADOR ACRÍLICO TRANSPARENTE SEMILUSTRE).</t>
  </si>
  <si>
    <t>CENEFA LINEAL EN ADOQUÍN DE CONCRETO (20cm x 10cm x 6cm) COLOR ROJO (SUMINISTRO E INSTALACIÓN. INCLUYE BASE EN ARENA DE NIVELACIÓN e= 4cm Y ARENA DE SELLO).</t>
  </si>
  <si>
    <t>CENEFA LINEAL EN ADOQUÍN DE CONCRETO (20cm x 10cm x 8cm) COLOR ROJO PARA RAMPAS DE ACCESO VEHICULAR A PREDIOS (SUMINISTRO E INSTALACIÓN. INCLUYE BASE EN ARENA DE NIVELACIÓN e= 4cm Y ARENA DE SELLO).</t>
  </si>
  <si>
    <t>CENEFA LINEAL EN LOSETA PREFABRICADA TÁCTIL ALERTA A55 / A56 ANCHO 0.40m (SUMINISTRO E INSTALACIÓN. INCLUYE BASE EN ARENA DE NIVELACIÓN e= 4cm Y ARENA DE SELLO).</t>
  </si>
  <si>
    <t>CUNETA DE DRENAJE ANCHO= 0.50m EN CONCRETO PREMEZCLADO DE 3000 PSI FUNDIDO EN SITIO. PROFUNDIDAD VARIABLE (ENTRE 0.10m Y 0.50m). (INCLUYE CONSTRUCCIÓN DE PLACA DE FONDO Y MUROS EN CONCRETO IMPERMEABILIZADO, MEDIACAÑAS Y MORTERO DE NIVELACIÓN, ÁNGULOS METÁLICOS PARA SOPORTE DE REJILLAS PREFABRICADAS).</t>
  </si>
  <si>
    <t>MURO EN BLOQUE DE CONCRETO ESTRIADO. CONSTRUCCIÓN. SUMINISTRO E INSTALACIÓN. INCLUYE BLOQUE ESTRUCTURAL (19cm x 19cm x 39cm) MORTERO 1:3 HECHO EN OBRA PARA PEGA, CORTADORA Y DISCO DIAMANTADO. NO INCLUYE ACERO DE REFUERZO, CONCRETO PARA INYECCIÓN DE DOVELAS  REFORZADAS NI MANO DE OBRA PARA EL REFORZAMIENTO DE LAS DOVELAS.</t>
  </si>
  <si>
    <t>REJA DE PROTECCIÓN PARA PARQUES VECINALES Y DE BOLSILLO. SEGÚN ESPECIFICACIONES IDRD. (SUMINISTRO E INSTALACIÓN. INCLUYE BASE EN CONCRETO DE 3000 PSI. NO INCLUYE ACERO DE REFUERZO).</t>
  </si>
  <si>
    <t>ESTRUCTURA DE BALONCESTO CON TABLERO ANTIVANDÁLICO SEGÚN ESPECIFICACIONES IDRD. (SUMINISTRO E INSTALACIÓN. INCLUYE EXCAVACIÓN, TRANSPORTE DE MATERIAL PROVENIENTE DE LA EXCAVACIÓN, CONCRETO DE LIMPIEZA Y DADO EN CONCRETO DE 3000 PSI).</t>
  </si>
  <si>
    <t>ESTRUCTURA DE MICROFUTBOL SEGÚN ESPECIFICACIONES IDRD. (SUMINISTRO E INSTALACIÓN. INCLUYE EXCAVACIÓN, TRANSPORTE DE MATERIAL PROVENIENTE DE LA EXCAVACIÓN, CONCRETO DE LIMPIEZA Y DADO EN CONCRETO DE 3000 PSI).</t>
  </si>
  <si>
    <t>PAR</t>
  </si>
  <si>
    <t>MURO DESLIZADERO PARA NIÑOS DE 1 A 5 AÑOS. SEGÚN ESPECIFICACIONES IDRD. (SUMINISTRO E INSTALACIÓN. INCLUYE ANCLAJE EN CONCRETO DE 3000 PSI).</t>
  </si>
  <si>
    <t>BALANCÍN PARA NIÑOS DE 1 A 5 AÑOS. SEGÚN ESPECIFICACIONES IDRD. (SUMINISTRO E INSTALACIÓN).</t>
  </si>
  <si>
    <t>RUEDA PARA NIÑOS DE 1 A 5 AÑOS. SEGÚN ESPECIFICACIONES IDRD. (SUMINISTRO E INSTALACIÓN. INCLUYE EXCAVACIÓN Y CONCRETO DE 3000 PSI. NO INCLUYE ACERO DE REFUERZO).</t>
  </si>
  <si>
    <t>TAPETE GATEADOR PARA NIÑOS DE 1 A 5 AÑOS. SEGÚN ESPECIFICACIONES IDRD. (SUMINISTRO E INSTALACIÓN. INCLUYE CONCRETO DE 3000 PSI PARA DADOS DE ANCLAJE).</t>
  </si>
  <si>
    <t>PASAMANOS PARA NIÑOS DE 6 A 12 AÑOS. SEGÚN ESPECIFICACIONES IDRD. (SUMINISTRO E INSTALACIÓN. INCLUYE CONCRETO DE 3000 PSI PARA DADOS DE ANCLAJES).</t>
  </si>
  <si>
    <t>TUBERÍA CONCRETO CLASE V  D= 24" (INCLUYE MORTERO DE INSTALACIÓN. SUMINISTRO E INSTALACIÓN).</t>
  </si>
  <si>
    <t>TUBERÍA CONCRETO CLASE V  D= 27" (INCLUYE MORTERO DE INSTALACIÓN. SUMINISTRO E INSTALACIÓN).</t>
  </si>
  <si>
    <t>TUBERÍA CONCRETO CLASE V  D= 30" (INCLUYE MORTERO DE INSTALACIÓN. SUMINISTRO E INSTALACIÓN).</t>
  </si>
  <si>
    <t>TUBERÍA CONCRETO CLASE V  D= 40" (INCLUYE MORTERO DE INSTALACIÓN. SUMINISTRO E INSTALACIÓN).</t>
  </si>
  <si>
    <t>RUEDA GIRATORIA CARRUSEL PARA NIÑOS DE 6 A 12 AÑOS. SEGÚN ESPECIFICACIONES IDRD. (SUMINISTRO E INSTALACIÓN. INCLUYE EXCAVACIÓN Y CONCRETO DE 3000 PSI. NO INCLUYE ACERO DE REFUERZO).</t>
  </si>
  <si>
    <t>BARANDA METÁLICA M80 (SUMINISTRO E INSTALACIÓN. INCLUYE BASE EN CONCRETO).</t>
  </si>
  <si>
    <t>CRUZ HD 12" x 6" JUNTA HIDRÁULICA (SUMINISTRO E INSTALACIÓN)</t>
  </si>
  <si>
    <t>CUBIERTA VERDE (INCLUYE GEOTEXTIL 1800 PARA BASE, LÁMINA DE DRENAJE DE BAJA RETENCIÓN DE AGUA, GEOTEXTIL 1800 PARA RETENCIÓN DE FINOS, TAPETE TIPO CRASSULACEA EXL, TRANSPORTE Y MANO DE OBRA. SUMINISTRO E INSTALACIÓN.</t>
  </si>
  <si>
    <t>ANCLAJE EPÓXICO DE VARILLA DE Ø=1/2". SUMINISTRO E INSTALACIÓN. (PROFUN. 20cm). INCLUYE  LOCALIZACIÓN DE REFUERZO EXISTENTE, PERFORACIÓN, LIMPIEZA CON CHORRO DE AIRE.</t>
  </si>
  <si>
    <t>LUMINARIA PARA PANEL GRÁFICO. (Suministro e Instalación).</t>
  </si>
  <si>
    <t>CUADRILLA (2 OFICIAL + 2 AYUDANTES)</t>
  </si>
  <si>
    <t>ACOMETIDA A TABLERO 3x2 + 1x4. THW. Cobre</t>
  </si>
  <si>
    <t>LEVANTAMIENTO DE FALLAS PARA DETERMINAR EL PCI (Norma ASTM D 6433-11)</t>
  </si>
  <si>
    <t>Km-Car</t>
  </si>
  <si>
    <t>MEDICIÓN DE PERFIL LONGITUDINAL PARA DETERMINACIÓN DEL ÍNDICE DE RIGUROSIDAD INTERNACIONAL (IRI)</t>
  </si>
  <si>
    <t>MEDICIÓN DE PERFIL TRANSVERSAL PARA DETERMINACIÓN DEL AHUELLAMIENTO</t>
  </si>
  <si>
    <t>TOMA DE DEFLEXIONES EN ESTRUCTURAS DE PAVIMENTO FLEXIBLES PARA LA EVALUACIÓN DE LA CAPACIDAD ESTRUCTURAL</t>
  </si>
  <si>
    <t>TOMA DE DEFLEXIONES EN ESTRUCTURAS DE PAVIMENTO RÍGIDO PARA LA EVALUACIÓN DE LA CAPACIDAD ESTRUCTURAL Y TRANSFERENCIA DE CARGA</t>
  </si>
  <si>
    <t>MEDICIÓN DE ESPESORES EN PAVIMENTO FLEXIBLE CON GEORADAR Y ACTIVIDAD DE PERFORACIÓN PARA VALIDACIÓN DE ESPESORES Y CALIBRACIÓN Y PATRONAMIENTO DE EQUIPOS.</t>
  </si>
  <si>
    <t>MEDICIÓN DE ESPESORES EN PAVIMENTO RÍGIDO CON GEORADAR Y ACTIVIDAD DE PERFORACIÓN PARA VALIDACIÓN DE ESPESORES Y CALIBRACIÓN Y PATRONAMIENTO DE EQUIPOS.</t>
  </si>
  <si>
    <t>CONCRETO 6000 PSI PARA SUPER ESTRUCTURA (Premezclado. Incluye Suministro, Formaleteo y Colocación. No incluye Refuerzo, Curado).</t>
  </si>
  <si>
    <t>TUBO EN U SEPARADOR DE CICLORUTA. (SUMINISTRO E INSTALACIÓN. INCLUYE BASE EN CONCRETO DE 3000 PSI HECHO EN OBRA).</t>
  </si>
  <si>
    <t>PISO EN CONCRETO COLOR GRIS MR 41 (280 Kg/Cm2) GRAVA 1" 28 DIAS  ESTAMPADO e=0.10m (INCLUYE SUMINISTRO Y COLOCACIÓN DE CONCRETO, JUEGO DE MOLDES,  DESMOLDANTE EN POLVO, CURADOR PARA CONCRETO, INCLUYE CORTE Y SELLADO DE JUNTAS.</t>
  </si>
  <si>
    <t>PISO EN CONCRETO COLOR AMARILLO MR 41 (280 Kg/Cm2) GRAVA 1" 28 DIAS  ESTAMPADO e=0.10m (INCLUYE SUMINISTRO Y COLOCACIÓN DE CONCRETO, JUEGO DE MOLDES,  DESMOLDANTE EN POLVO, CURADOR PARA CONCRETO, INCLUYE CORTE Y SELLADO DE JUNTAS.</t>
  </si>
  <si>
    <t>PISO EN CONCRETO COLOR SALMON MR 41 (280 Kg/Cm2) GRAVA 1" 28 DIAS ESTAMPADO e= 0.10m (INCLUYE SUMINISTRO Y COLOCACION DE CONCRETO, JUEGO DE MOLDES, DESMOLDANTE EN POLVO, CURADOR PARA CONCRETO. INCLUYE CORTE Y SELLADO DE JUNTAS.</t>
  </si>
  <si>
    <t>PISO EN CONCRETO COLOR ARCILLA MR 41 (280 Kg/Cm2) GRAVA 1" 28 DIAS ESTAMPADO e= 0.10m (INCLUYE SUMINISTRO Y COLOCACION DE CONCRETO, JUEGO DE MOLDES, DESMOLDANTE EN POLVO, CURADOR PARA CONCRETO. INCLUYE CORTE Y SELLADO DE JUNTAS.</t>
  </si>
  <si>
    <t>DEMOLICIÓN CONSTRUCCIONES DE 1 PISO TEJA. INCLUYEN EL CARGUE, TRANSPORTE Y DISPOSICIÓN FINAL DE ESCOMBROS EN SITIO AUTORIZADO (DISTANCIA DE TRANSPORTE 28 KM.). INCLUYE MUROS INTERNOS, EXTERNOS, PLACAS Y CUBIERTAS, ADEMÁS DE LOS ELEMENTOS INTERNOS QUE SE ENCUENTREN EN LOS MISMOS.</t>
  </si>
  <si>
    <t>DEMOLICIÓN CONSTRUCCIONES DE 1 PISO PLACA. INCLUYEN EL CARGUE, TRANSPORTE Y DISPOSICIÓN FINAL DE ESCOMBROS EN SITIO AUTORIZADO (DISTANCIA DE TRANSPORTE 28 KM.). INCLUYE MUROS INTERNOS, EXTERNOS, PLACAS Y CUBIERTAS, ADEMÁS DE LOS ELEMENTOS INTERNOS QUE SE ENCUENTREN EN LOS MISMOS.</t>
  </si>
  <si>
    <t>DEMOLICIÓN CONSTRUCCIONES DE 2 HASTA 3 PISOS. INCLUYEN EL CARGUE, TRANSPORTE Y DISPOSICIÓN FINAL DE ESCOMBROS EN SITIO AUTORIZADO (DISTANCIA DE TRANSPORTE 28 KM.). INCLUYE MUROS INTERNOS, EXTERNOS, PLACAS Y CUBIERTAS, ADEMÁS DE LOS ELEMENTOS INTERNOS QUE SE ENCUENTREN EN LOS MISMOS.</t>
  </si>
  <si>
    <t>DEMOLICIÓN CONSTRUCCIONES DE 4 HASTA 6 PISOS. INCLUYEN EL CARGUE, TRANSPORTE Y DISPOSICIÓN FINAL DE ESCOMBROS EN SITIO AUTORIZADO (DISTANCIA DE TRANSPORTE 28 KM.). INCLUYE MUROS INTERNOS, EXTERNOS, PLACAS Y CUBIERTAS, ADEMÁS DE LOS ELEMENTOS INTERNOS QUE SE ENCUENTREN EN LOS MISMOS.</t>
  </si>
  <si>
    <t>DEMOLICIÓN DE BODEGAS CON DOBLE ALTURA. INCLUYEN EL CARGUE, TRANSPORTE Y DISPOSICIÓN FINAL DE ESCOMBROS EN SITIO AUTORIZADO (DISTANCIA DE TRANSPORTE 28 KM.). INCLUYE MUROS INTERNOS, EXTERNOS, PLACAS Y CUBIERTAS, ADEMÁS DE LOS ELEMENTOS INTERNOS QUE SE ENCUENTREN EN LOS MISMOS.</t>
  </si>
  <si>
    <t>DEMOLICIÓN MEZANINE EN MADERA Y/O PREFABRICADO. INCLUYEN EL CARGUE, TRANSPORTE Y DISPOSICIÓN FINAL DE ESCOMBROS EN SITIO AUTORIZADO (DISTANCIA DE TRANSPORTE 28 KM.). INCLUYE MUROS INTERNOS, EXTERNOS, PLACAS Y CUBIERTAS, ADEMÁS DE LOS ELEMENTOS INTERNOS QUE SE ENCUENTREN EN LOS MISMOS.</t>
  </si>
  <si>
    <t>CERRAMIENTO (8 HILERAS DE ALAMBRE DE PÚAS CALIBRE 12.5, CON PINTURA BLANCA 3 MANOS 60 CM, EN LA PARTE SUPERIOR, CON POSTES DE CONCRETO H=2.5 M Y SECCIÓN DE 10CM X 10CM, INSTALADOS CADA 2.00 M. INCLUYE DADOS DE CIMENTACIÓN 0.30 M X 0.30 M X 0.50 M)</t>
  </si>
  <si>
    <t>CERRAMIENTO (8 HILERAS DE ALAMBRE DE PÚAS CALIBRE 12.5, CON POSTE DE MADERA ROLLIZA DE 8 CM DE DIÁMETRO Y 2.00 M DE ALTURA, ENTERRADO COMO MIN. 0.40, CON 2.00 M., ENTRE POSTES)</t>
  </si>
  <si>
    <t>CERRAMIENTO EN BLOQUE NO.5, DE ALTURA TOTAL DE 1.80 M, CON CIMENTACIÓN CICLÓPEA DE 0.35 M X 0.35 M Y VIGA DE AMARRE DE 0.12 M X 0.15 M Y COLUMNETAS DE 0.20 M X 0.12 M., CADA 3.50 M., ENTRE SÍ. INCLUYE TODOS LOS REFUERZOS EN HIERRO NECESARIOS.</t>
  </si>
  <si>
    <t>CERRAMIENTO EN MALLA ESLABONADA CALIBRE 10.5 Y ALAMBRE DE PUAS (3 HILERAS) INCLUYE AMARRES DE ALAMBRE GALVANIZADO SOLDADO A POSTES EN ACERO INOXIDABLE EN TUBO DE 1-1/2", CADA 2 MTS, ANGULO DE REMATE. EXCAVACIÓN DE 0.20 X 0.20 X 0.40 PARA ANCLAJE Y CONCRETO DE 3000 PSI PARA VIGA.</t>
  </si>
  <si>
    <t>EXPLANACIÓN Y EXTENDIDA MECÁNICA.</t>
  </si>
  <si>
    <t>LIMPIEZA Y ACOPIO MANUAL DE BASURAS</t>
  </si>
  <si>
    <t>CORTE Y RETIRO DE CÉSPED (HASTA 40 CM - INCLUYE RETIRO DE DESPERDICIOS).</t>
  </si>
  <si>
    <t>MATA MALEZA (UNA APLICACIÓN)</t>
  </si>
  <si>
    <t>PODA DE ÁRBOLES MEDIANOS, ALTURA : 8 MTS (ELIMINAR RAMAS SECAS, CON RIESGO DE ROTURA, RAMAS QUE ESTORBEN EL PASO DE PERSONAS O TOQUEN CABLES O EDIFICIOS)</t>
  </si>
  <si>
    <t>FUMIGACIÓN CONTRA ROEDORES (RATICIDA - UNA APLICACIÓN)</t>
  </si>
  <si>
    <t>FUMIGACIÓN CONTRA INSECTOS (INSECTICIDAS- INCLUYE LEVANTAMIENTO DE ANIMALES Y BASURAS, DESINFECTACIÓN CONTRA VIRUS, BACTERIAS Y HONGOS)</t>
  </si>
  <si>
    <t>ALQUILER DE CARROS DE AVANCE PARA CONSTRUCCIÓN DE SUPER ESTRUCTURA POR VOLADIZOS SUCESIVOS  (INCLUYE TRANSPORTE DE EQUIPOS. NO INCLUYE MANO DE OBRA)</t>
  </si>
  <si>
    <t>PAR/M</t>
  </si>
  <si>
    <t>DIAGNOSTICO DE ESPACIO PUBLICO Y CICLORRUTA Y PUENTES PEATONALES (VISUAL)</t>
  </si>
  <si>
    <t>INSPECCIÓN DE REDES DE ALCANTARILLADO CON SISTEMAS CCTV PARA DIÁMETROS MAYORES A 36"</t>
  </si>
  <si>
    <t>INSPECCIÓN DE REDES DE ALCANTARILLADO CON SISTEMAS CCTV PARA DIÁMETROS ENTRE 6" A 36"</t>
  </si>
  <si>
    <t>DIAGNOSTICO DE ESPACIO PUBLICO Y CICLORRUTA Y PUENTES PEATONALES (VISUAL). INCLUYE LEVANTAMIENTO TOPOGRÁFICO Y GEORREFERENCIACIÓN DE ELEMENTOS</t>
  </si>
  <si>
    <t>BACHEO EN PAVIMENTO FLEXIBLE e= 0.14m CON ASFALTO CAUCHO e=0.10m. (Incluye demolición manual y cargue de pavimento flexible de e=0.14m, transporte y disposición final de escombros, excavación y reposición base granular clase A (BG_A) e=0.20m, base asfáltica MD10 e= 0.04m, base asfáltica con asfalto caucho e=0.10m )</t>
  </si>
  <si>
    <t>BACHEO EN PAVIMENTO FLEXIBLE CON ASFALTO CAUCHO e= 0.14m. (Incluye demolición manual y cargue de pavimento flexible de e=0.14m, transporte y disposición final de escombros, excavación y reposición base granular clase A (BG_A) e=0.20m, base asfáltica con asfalto caucho e=0.14m )</t>
  </si>
  <si>
    <t>RETIRO DE BOLARDO (O RESTOS). INCLUYE REPARACIÓN DEL SITIO CON CONCRETO DE 1500 PSI HECHO EN OBRA (40x40x10cm) Y SUBBASE GRANULAR B-200 e=0.35. INCLUYE RETIRO DE ESCOMBROS. INCLUYE DEMOLICIÓN Y EXCAVACIÓN.</t>
  </si>
  <si>
    <t>MANTENIMIENTO CORRECTIVO ESPACIO PUBLICO EN ADOQUÍN DE ARCILLA LIVIANO SOBRE ARENA. INCL. RETIRO ADOQUÍN E INSTALAR EL MISMO. NO INCLUYE REDES.</t>
  </si>
  <si>
    <t>MANTENIMIENTO CORRECTIVO DE ESPACIO PUBLICO LOSETA A-50 SOBRE ARENA.  INCL. RETIRO LOSETA E INSTALAR LA MISMA.</t>
  </si>
  <si>
    <t>MANTENIMIENTO CORRECTIVO, RETIRO Y REINSTALACIÓN DE BORDILLO PREFABRICADO A80 (Retiro e Instalación. Incluye material de base)</t>
  </si>
  <si>
    <t>ANÁLISIS AUXILIARES / ELEMENTOS DE OFICINA</t>
  </si>
  <si>
    <t>ALQUILER DE PUESTO DE TRABAJO - ESCRITORIO 75x120x50cm</t>
  </si>
  <si>
    <t>ALQUILER DE SILLA PARA ESCRITORIO PARA PUESTO DE TRABAJO</t>
  </si>
  <si>
    <t>ALQUILER DE PORTATIL. CARACTERISTICAS: Procesador intel, Core i3 4005U, celeron o similar,Memoria RAM de 4 GB ( 2 x 2048 MB)Disco duro de 500gb a 7200 rpmPantalla LED HP BrightView widescreen de alta definición con 35,6 cm (14") o similar, HD INTEL GRAPHIC HD4400UNIDAD DE DVD QUEMADORBLUETOOTH</t>
  </si>
  <si>
    <t>ALQUILER DE SILLA PLÁSTICA SIN BRAZOS</t>
  </si>
  <si>
    <t>ANÁLISIS AUXILIARES / TARIFAS DE EVALUACIÓN Y DIAGNÓSTICO</t>
  </si>
  <si>
    <t>TOMA DE DEFLEXION CON FWD (POR PUNTO) INCLUYE ANALISIS DE LA INFORMACION</t>
  </si>
  <si>
    <t>PTO</t>
  </si>
  <si>
    <t>EVALUACION SUPERFICIAL. Incluye levantamiento de fallas (auscultación visual) para determinar el PCI (Norma ASTM D 6433-07) para calzada segmento</t>
  </si>
  <si>
    <t>Clz/Sg</t>
  </si>
  <si>
    <t>PROCESAMIENTO Y ANALISIS DE INFORMACION PARA EL DIAGNOSTICO</t>
  </si>
  <si>
    <t>DETERMINACION DE ESPESOR PARA PAVIMENTO RIGIDO. Incluye extracción de núcleo y georradar - GPR</t>
  </si>
  <si>
    <t>ALQUILER SEÑAL VERTICAL GRUPO I (75x75cm) (Incluye Suministro e Instalación)</t>
  </si>
  <si>
    <t>ALQUILER SEÑAL VERTICAL GRUPO I (60x60cm) (Incluye Suministro e Instalación)</t>
  </si>
  <si>
    <t>ALQUILER SEÑAL VERTICAL GRUPO I (90x90cm) (Incluye Suministro e Instalación)</t>
  </si>
  <si>
    <t>ALQUILER DE PALETA PARE-SIGA EN POLIETILENO.</t>
  </si>
  <si>
    <t>DETERMINACION DE ESPESOR PARA PAVIMENTO FLEXIBLE. Incluye extracción de núcleo y georradar - GPR</t>
  </si>
  <si>
    <t>MANTENIMIENTO RUTINARIO DE CALZADA EN PAVIMENTO FLEXIBLE. INCLUYE LIMPIEZA DE SUMIDEROS, POZOS, SELLO DE JUNTAS Y RETIRO MANUAL DE CAPA VEGETAL.</t>
  </si>
  <si>
    <t>CONO POZO INSPECCIÓN PREFABRICADO D= 1.20m x 0.60m   e=0.10m  h= 0.75m  (Inc. Suministro e Inst. No Inc. Aro de Ajuste, Aro-Tapa y Tapa)</t>
  </si>
  <si>
    <t xml:space="preserve">ALQUILER BARRERA RELLENABLE (2.00x0.55x1.00m) </t>
  </si>
  <si>
    <t>ALQUILER DE SEÑAL LUMINOSA BIDIRECCIONAL 1.50m x 0.50m (INCLUYE INSTALACIÓN, MANTENIMIENTO Y DESINSTALACIÓN).</t>
  </si>
  <si>
    <t>CARCAMO TIPO PLACA DE PROTECCIÓN PARA TUBERÍA Ø 14" NORMA EAAB NS-090 . 3v.2. INCLUYE: DESPERDICIOS, COMPACTACIÓN Y DESPUNTES.</t>
  </si>
  <si>
    <t>BANDERERO (INCLUYE ALQUILER DE PALETA PARE-SIGA EN POLIETILENO). HORARIO NOCTURNO</t>
  </si>
  <si>
    <t>CANALIZACIÓN DE TRÁFICO (INSTALACIÓN, MANTENIMIENTO Y DESINSTALACIÓN DIARIO) CON SEÑALIZADORES TUBULARES COLOMBINA PLÁSTICA Y TRIPLE CINTA DE SEÑALIZACIÓN (INCLUYE ALQUILER DE SEÑALIZADORES TUBULARES). LONGITUD 50 METROS.</t>
  </si>
  <si>
    <t>UN/DIA</t>
  </si>
  <si>
    <t>PISOS EN METALDECK 2" CALIBRE 16 (1.50mm) PARA PUENTES VEHICULARES. (Incluye transporte, herramienta menor, mano de obra)</t>
  </si>
  <si>
    <t>PISOS EN METALDECK 2" CALIBRE 18 (1.50mm) PARA PUENTES PEATONALES. (Incluye transporte, herramienta menor, mano de obra)</t>
  </si>
  <si>
    <t>CONCRETO 3000 PSI PARA BARANDAS (Premezclado. Incluye Sumin., Formaleteo y Colocación. No incl. Refuerzo, Curado).</t>
  </si>
  <si>
    <t>BARANDA METALICA PARA PUENTE PEATONAL (Incluye instalación, dados de concreto 3000 psi grava común de 0.20m x 0.20m y pintura). SUMINISTRO E INSTALACIÓN.</t>
  </si>
  <si>
    <t>LIMPIEZA Y REMOCIÓN MANUAL DE RECUBRIMIENTO PARA BARANDAS METÁLICAS (Incluye mano de obra, herramienta menor, disolvente thiner y lija)</t>
  </si>
  <si>
    <t>PISOS EN TABLILLA DE MADERA TECA TIPO DECK. SUMINISTRO E INSTALACIÓN. (iNCLUYE HERRAMIENTA MENOR, TRANSPORTE, MANO DE OBRA).</t>
  </si>
  <si>
    <t>MANTENIMIENTO PARA PISO EN MADERA TECA TIPO DECK. (Incluye pulida, cambio de tornillería dañada y terminado en pintura dos manos)</t>
  </si>
  <si>
    <t>PILOTE D=25 CM (Incl. Excavación, Concreto, Cargue y Retiro de Sobrantes, Desmovilización, montaje y desmontaje de Equipo. Incluye movilización hacia y desde la obra y entre perforaciones, montaje y desmontaje, registro de muestras correspondientes al perfil estratigráfico. También incluye el cargue, retiro y disposición final de escombros. Suministro y colocación del concreto).</t>
  </si>
  <si>
    <t>CONCRETO 3500 PSI PARA COLUMNAS DE SECCIÓN 0.50m x 0.25m. (Premezclado. Incluye Suministro, Formaleteo y Colocación. No incl. Refuerzo, Curado) Incluye vaciado del concreto y elementos para el vaciado.</t>
  </si>
  <si>
    <t>CONCRETO 3500 PSI PARA MURO ESTRUCTURAL (Premezclado. Incl. Sumin, Formaleteo, bombeo y Colocación. No incl. Refuerzo, Curado)</t>
  </si>
  <si>
    <t>ENCHAPE PARA COLUMNAS Y VIGAS EN BLOQUE DE CONCRETO ESTRIADO. MORTERO 1:3 HECHO EN OBRA PARA PEGA, CORTADORA Y DISCO DIAMANTADO (Incluye suministro e instalación).</t>
  </si>
  <si>
    <t>HIDROPROTECCIÓN Y LAVADO (Incluye alquiler de hidrolavadora 1300W. Incluye hidrosellante, elementos de aseo (detergente industrial). Transporte, Agua, Combustible y mano de obra).</t>
  </si>
  <si>
    <t>SELLO DE JUNTAS CON ICOPOR Y SIKAFLEX 1A SELLADO DE JUNTAS (300cc) (Incluye suministro e instalación)</t>
  </si>
  <si>
    <t>ANCLAJE EPÓXICO PARA DOVELAS (Incluye suministro e instalación)</t>
  </si>
  <si>
    <t>CANAL Y FLANCHE EN LAMINA GALVANIZADA. (Incluye suministro e instalación)</t>
  </si>
  <si>
    <t>MURO EN DIAGONALES EN BLOQUE DE CONCRETO ESTRIADO DIAGONAL. CONSTRUCCIÓN. SUMINISTRO E INSTALACIÓN. INCLUYE BLOQUE ESTRUCTURAL (19cm x 19cm x 39cm) MORTERO 1:3 HECHO EN OBRA PARA PEGA, CORTADORA Y DISCO DIAMANTADO. NO INCLUYE ACERO DE REFUERZO, CONCRETO PARA INYECCIÓN DE DOVELAS  REFORZADAS NI MANO DE OBRA PARA EL REFORZAMIENTO DE LAS DOVELAS.</t>
  </si>
  <si>
    <t>MICROPILOTE PRE EXCAVADO DE DIÁMETRO 10 PULGADAS, TUBERÍA DE 6". (Incluye excavación en cualquier material, actividad, material y mano de obra o equipo que se requiera para la construcción del mismo. Tubería diámetro 6" e= 7.11 mm. Incluye acoplamiento entre tubos. Protocolo de dimensiones con tolerancia menor al 0.01% fy= 46.000 psi (322 Mpa) ASTM Grado C). Esta actividad se requiere para el Contrato de Consultoría y Obra N° IDU 1920 de 2013.</t>
  </si>
  <si>
    <t>ANCLAJE DE 40 TON. (Incluye perforación, torón, tensionamiento, inyección, Tubo PVC RDE 21 de 1" y prueba de carga). Esta actividad se requiere para el Contrato de Consultoría y Obra N° IDU 1920 de 2013.</t>
  </si>
  <si>
    <t>DREN DE PENETRACIÓN TUBERÍA PVC RDE 21 DIÁMETRO 2". INCLUYE ACCESORIOS Y GEOTEXTIL. Esta actividad se requiere para el Contrato de Consultoría y Obra N° IDU 1920 de 2013.</t>
  </si>
  <si>
    <t>CUNETAS EN MANTO DE HORMIGÓN DE e= 8mm (Incluye suministro e instalación). Esta actividad se requiere para el Contrato de Consultoría y Obra N° IDU 1920 de 2013.</t>
  </si>
  <si>
    <t>CANALETA PORTACABLES DE 20cm PVC CON ADHESIVO. INCLUYE UNIÓN PROPORCIONAL CADA 2m. SUMINISTRO E INSTALACIÓN</t>
  </si>
  <si>
    <t>CANALETA PORTACABLES DE 32cm PVC CON ADHESIVO. INCLUYE UNIÓN PROPORCIONAL CADA 2m. SUMINISTRO E INSTALACIÓN</t>
  </si>
  <si>
    <t>3 DUCTOS D= 2" PVC  PESADO DB (NO INCLUYE RELLENOS). SUMINISTRO E INSTALACIÓN.</t>
  </si>
  <si>
    <t>2 DUCTOS D= 1 1/4" CONDUIT PVC (NO INCLUYE RELLENOS). SUMINISTRO E INSTALACIÓN.</t>
  </si>
  <si>
    <t>ADECUACIÓN DE TERRENO (MOVIMIENTO DE TIERRA Y OBRAS DE ADECUACIÓN PARA ACCESO A MAQUINARIA)</t>
  </si>
  <si>
    <t>BOLSA DE LONA CON SUELO-CEMENTO (CONFINAMIENTO DE TALUDES. PROPORCIÓN 1:0:2.SUMINISTRO, MEZCLADO, LLENADO Y COLOCACIÓN.</t>
  </si>
  <si>
    <t xml:space="preserve">BOLSA DE LONA CON SUELO-CEMENTO (CONFINAMIENTO DE TALUDES. PROPORCIÓN 1:0:4.SUMINISTRO, MEZCLADO, LLENADO Y COLOCACIÓN. </t>
  </si>
  <si>
    <t>TRATAMIENTO SILVICULTURAL PODA DE RAÍCES (Incluye excavación manual, corte, cicatrización y disposición final de escombros a 28 Kilómetros)</t>
  </si>
  <si>
    <t>PISO PRETENSADO e= 50 mm PARA ESTACIONES Y PUENTES TIPO TRANSMILENIO. SUMINISTRO E INSTALACIÓN.</t>
  </si>
  <si>
    <t>PISO PRETENSADO e= 70 mm PARA ESTACIONES Y PUENTES TIPO TRANSMILENIO. SUMINISTRO E INSTALACIÓN.</t>
  </si>
  <si>
    <t>PISO EN GRC e= 38 mm. (Incluye losa estándar en GRC de color gris reforzada con fibra de vidrio, marco angular en acero perimetral con pintura anticorrosiva, transporte y mano de obra). SUMINISTRO E INSTALACIÓN.</t>
  </si>
  <si>
    <t>PISO EN GRC e= 25 mm. (Incluye losa estándar en GRC de color gris reforzada con fibra de vidrio, marco angular en acero perimetral con pintura anticorrosiva, transporte y mano de obra). SUMINISTRO E INSTALACIÓN.</t>
  </si>
  <si>
    <t>DEMOLICIÓN RECUBRIMIENTO ESTRUCTURAL DE ZONAS CON DESCASCARAMIENTO, HASTA DESCUBRIR EL REFUERZO EXISTENTE VERIFICANDO PH EN CONCRETO. Incluye todos los costos de suministro de materiales, equipos, cargue y transporte de materiales sobrantes a botadero autorizado y mano de obra.</t>
  </si>
  <si>
    <t>DEMOLICIÓN DE CONCRETO REFORZADO DE BARRERA LATERAL DE SECCIÓN 0.18m. Incluye todos los costos de suministro de materiales, equipos (herramienta menor, cortadora,compresor, provisional de energía), transporte, manejo, almacenamiento, desperdicios, cargue y transporte de materiales sobrantes a escombrera autorizada y mano de obra.</t>
  </si>
  <si>
    <t>DEMOLICIÓN PAVIMENTO ASFÁLTICO DE ESPESOR 10 cm. Incluye todos los costos de suministro de equipos (herramienta menor, martillo neumático, compresor, provisional de energía), transporte, manejo, almacenamiento, desperdicios, cargue y transporte de materiales sobrantes a escombrera autorizada y mano de obra.</t>
  </si>
  <si>
    <t>DEMOLICIÓN DE CONCRETO REFORZADO DE TABLERO. Incluye demolición del concreto existente empleando martillos neumáticos o hidráulicos, retiro y manejo de escombros, suministro de equipos, personal, transporte, energía y mano de obra.</t>
  </si>
  <si>
    <t>DEMOLICIÓN DE CONCRETO REFORZADO DE TABLERO, CAJUELA DOBLE 0.08m x 0.20m. Incluye el retiro de ángulos metálicos de juntas existentes, la demolición del concreto existente y el retiro de escombros y todos los costos de suministro de materiales, equipos, transportes, manejo, almacenamiento, desperdicios, cargue y transporte de materiales sobrantes a escombreras autorizadas y mano de obra.</t>
  </si>
  <si>
    <t>DEMOLICIÓN RECUBRIMIENTO COLUMNAS PARA ADICIÓN DE REFUERZO, HASTA DESCUBRIR EL REFUERZO EXISTENTE VERIFICANDO PH EN CONCRETO. Incluye todos los costos de suministro de materiales (colorante indicador de PH), equipos (herramienta menor, martillo demoledor de bajo impacto 1.5 Watts, compresor, provisional de energía), cargue y transporte de materiales sobrantes a botadero autorizado y mano de obra.</t>
  </si>
  <si>
    <t>DEMOLICIÓN RECUBRIMIENTO VIGAS CABEZAL PARA SANEADO DE REFUERZO, HASTA DESCUBRIR EL REFUERZO EXISTENTE VERIFICANDO PH EN CONCRETO. Incluye todos los costos de suministro de materiales (colorante indicador de PH), equipos (herramienta menor, andamios, martillo demoledor de bajo impacto 1.5 Watts, compresor, provisional de energía), cargue y transporte de materiales sobrantes a botadero autorizado y mano de obra.</t>
  </si>
  <si>
    <t>DEMOLICIÓN RECUBRIMIENTO DE ÁREAS DE TRABAJO AFECTADAS POR DEGRADACIÓN DEL CONCRETO, HASTA DESCUBRIR EL REFUERZO EXISTENTE VERIFICANDO PH EN CONCRETO. Incluye todos los costos de suministro de materiales (colorante indicador de PH), equipos (herramienta menor, andamios, martillo demoledor de bajo impacto 1.5 Watts, compresor, provisional de energía), cargue y transporte de materiales sobrantes a botadero autorizado y mano de obra.</t>
  </si>
  <si>
    <t>DEMOLICIÓN POR TRAMOS ALTERNANDO COSTADOS IZQUIERDOS Y DERECHOS Y GARANTIZANDO EL SERVICIO DEL PUENTE A LOS PEATONES DE PLACA REFORZADA E= 1.10m DE TABLERO DE PUENTE CONSTRUIDA SOBRE METALDECK, INCLUYE TRASIEGO DE ESCOMBROS (DESDE PUENTE Y DESCENSO POR RAMPAS HASTA ANDEN), CARGUE MANUAL Y RETIRO HASTA BOTADERO AUTORIZADO. INCLUYE DESMONTE Y RETIRO DE LOSA EXISTENTE Y CONECTORES DE CORTANTE.</t>
  </si>
  <si>
    <t>DEMOLICIÓN DE CONCRETO DE RECUBRIMIENTO DE ZAPATAS PARA ADICIÓN DE REFUERZO. INCLUYE LA DEMOLICIÓN DE CONCRETO EXISTENTE EMPLEANDO MARTILLOS NEUMÁTICOS O HIDRÁULICOS, RETIRO Y MANEJO DE ESCOMBROS, SUMINISTRO DE MATERIALES, EQUIPO, PERSONAL, ENERGÍA Y MANO DE OBRA.</t>
  </si>
  <si>
    <t>DEMOLICIÓN DE TOPES SISMICOS TRANSVERSALES EN LOS ESTRIBOS, HASTA DESCUBRIR EN SU TOTALIDAD Y SEGÚN LO ESPECIFICADO, EL REFUERZO EXISTENTE VERIFICANDO EL PH EN CONCRETO. Incluye todos los costos de suministro de materiales (colorante indicador de PH), equipos (herramienta menor, andamios, martillo demoledor de bajo impacto de 1.5 Watts, compresor, provisional de energía), cargue y transporte de materiales sobrantes a botadero autorizado y mano de obra.</t>
  </si>
  <si>
    <t>DEMOLICIÓN DE MUROS EN MAMPOSTERÍA EN CONCRETO EN SU TOTALIDAD PARA INTERVENCIÓN DE LOS TRABAJOS EN TOPES SÍSMICOS. Incluye todos los costos de suministro de materiales (colorante indicador de PH), equipos (herramienta menor, andamios, martillo demoledor de bajo impacto de 1.5 Watts, compresor, provisional de energía), cargue y transporte de materiales sobrantes a botadero autorizado y mano de obra.</t>
  </si>
  <si>
    <t>REGATAS PARA DESCUBRIR EL ACERO PERIMETRALMENTE DE 10 cm DE PROFUNDIDAD Y 10 cm DE ANCHO VERIFICANDO PH EN CONCRETO Y LIMPIEZA SUPERFICIAL DE ACERO DE REFUERZO. ACTIVIDAD ADICIONAL A LA ACTIVIDAD DE DEMOLICIÓN DE RECUBRIMIENTO. Incluye todos los costos de suministro de materiales (colorante indicador de PH), equipos (herramienta menor, andamios, limpieza aire a presión, grata), cargue y transporte de materiales sobrantes a botadero autorizado y mano de obra.</t>
  </si>
  <si>
    <t>REGATAS PARA DESCUBRIR EL ACERO PERIMETRALMENTE DE 5 cm DE PROFUNDIDAD Y 10 cm DE ANCHO APROX. VERIFICANDO PH EN CONCRETO Y LIMPIEZA SUPERFICIAL DE ACERO DE REFUERZO. ACTIVIDAD ADICIONAL A LA ACTIVIDAD DE DEMOLICIÓN DE RECUBRIMIENTO. Incluye todos los costos de suministro de materiales (colorante indicador de PH), equipos (herramienta menor, andamios, provisional de energía, limpieza aire a presión, grata), cargue y transporte de materiales sobrantes a botadero autorizado y mano de obra.</t>
  </si>
  <si>
    <t>REGATAS PARA LA COLOCACIÓN DE REFUERZO ADICIONAL EN EL TABLERO 10 cm DE PROFUNDIDAD Y 10 cm DE ANCHO.</t>
  </si>
  <si>
    <t>ENCAMISADO DE COLUMNAS EN CONCRETO DE 3500 PSI, EN ZONAS DE ADICIÓN DE REFUERZO. INCLUYE TODOS LOS COSTOS DE SUMINISTRO DE MATERIALES (RECUBRIMIENTO ANTICORROSIVO SIKATOP 122 PLUS O EMACO S-88-C O EQUIVALENTE EN DOS MANOS), EQUIPOS (HERRAMIENTA MENOR, ANDAMIOS, LIMPIEZA AIRE A PRESIÓN), TRANSPORTES, MANEJO, ALMACENAMIENTO, DESPERDICIOS, CARGUE Y TRANSPORTE DE MATERIALES SOBRANTES A BOTADERO AUTORIZADO Y MANO DE OBRA.</t>
  </si>
  <si>
    <t>ANÁLISIS AUXILIARES / PUENTES ATIRANTADOS CIUDAD SALITRE</t>
  </si>
  <si>
    <t>FABRICACIÓN DE MÉNSULA METÁLICA</t>
  </si>
  <si>
    <t>MONTAJE Y DESMONTAJE DE CADA MÉNSULA (INCLUYE PERFORACIONES PARA ANCLAJES, RESINA EPÓXICA, PERNOS DE ANCLAJE, ANDAMIOS CERTIFICADOS, EQUIPOS Y MANO DE OBRA).</t>
  </si>
  <si>
    <t>REMPLAZO DE APOYOS EXISTENTES (INCLUYE GATEO, RETIRO SUMINISTRO Y REMPLAZO DE APOYOS, EQUIPOS Y MANO DE OBRA).</t>
  </si>
  <si>
    <t>PUENTE</t>
  </si>
  <si>
    <t>CAMBIO DE JUNTAS EXISTENTES (INCLUYE RETIRO DE JUNTA EXISTENTE, LIMPIEZA Y ALISTADO DE SUPERFICIE, INSTALACIÓN JUNTA NUEVA)</t>
  </si>
  <si>
    <t>DESMONTE Y CAMBIO DE TIRANTES PUENTES PEATONALES (INCLUYE BLOQUES DE ANCLAJE, TORONES, RETIRO Y CAMBIO DE CAUCHOS DE PROTECCIÓN EXISTENTES, RETIRO Y REEMPLAZO DE TUBOS ANTIBANDALICOS)</t>
  </si>
  <si>
    <t>PRUEBA DE CARGA DINÁMICA PARA PUENTE PEATONAL INCLUYE MEDICIÓN CON EQUIPO, PERSONAL PARA REALIZACIÓN DE PRUEBA, PROCESAMIENTO DE DATOS Y ELABORACIÓN DE INFORME FINAL.</t>
  </si>
  <si>
    <t>IMPRIMANTE Y PUENTE DE ADHERENCIA ENTRE CONCRETO FRESCO Y ENDURECIDO DE FRAGUADO LENTO. EPÓXICO DE PEGA CONCRETO NUEVO A VIEJO QUE CUMPLA CON LA NORMA ASTM C - 881 TIPO 5 GRADO II, Y LA COLOCACIÓN EN EL SITIO ESPECIFICADO EN LOS DISEÑOS. INCLUYE TODOS LOS COSTOS DE SUMINISTRO DE MATERIALES, EQUIPOS, TRANSPORTES, MANEJO, ALMACENAMIENTO, MANEJO DE DESPERDICIOS Y MANO DE OBRA.</t>
  </si>
  <si>
    <t>ANCLAJE EPÓXICO DE VARILLA DE 1/2" SUMINISTRO E INSTALACIÓN. INCLUYE LA DETECCIÓN DE REFUERZO PARA PERFORACIÓN, LA PERFORACIÓN, LIMPIEZA DE LA PERFORACIÓN CON CHORRO DE AIRE, SUMINISTRO DE MATERIALES (RELLENO EPÓXICO ET O EQUIVALENTE, BROCAS), EQUIPOS, TRANSPORTES, MANEJO, ALMACENAMIENTO, MANEJO DE DESPERDICIOS, MANO DE OBRA.</t>
  </si>
  <si>
    <t>CM.PER</t>
  </si>
  <si>
    <t>ANCLAJE EPÓXICO DE VARILLA DE 3/8" SUMINISTRO E INSTALACIÓN. INCLUYE LA DETECCIÓN DE REFUERZO PARA PERFORACIÓN, LA PERFORACIÓN, LIMPIEZA DE LA PERFORACIÓN CON CHORRO DE AIRE, SUMINISTRO DE MATERIALES (RELLENO EPÓXICO ET O EQUIVALENTE, BROCAS), EQUIPOS, TRANSPORTES, MANEJO, ALMACENAMIENTO, MANEJO DE DESPERDICIOS, MANO DE OBRA.</t>
  </si>
  <si>
    <t>ANCLAJE EPÓXICO DE VARILLA DE 5/8" SUMINISTRO E INSTALACIÓN . INCLUYE LA DETECCIÓN DE REFUERZO PARA PERFORACIÓN, LA PERFORACIÓN, LIMPIEZA DE LA PERFORACIÓN CON CHORRO DE AIRE, SUMINISTRO DE MATERIALES (RELLENO EPÓXICO ET O EQUIVALENTE, BROCAS), EQUIPOS, TRANSPORTES, MANEJO, ALMACENAMIENTO, MANEJO DE DESPERDICIOS, MANO DE OBRA.</t>
  </si>
  <si>
    <t>ANCLAJE EPÓXICO DE VARILLA DE 7/8" SUMINISTRO E INSTALACIÓN. INCLUYE LA DETECCIÓN DE REFUERZO PARA PERFORACIÓN, LA PERFORACIÓN, LIMPIEZA DE LA PERFORACIÓN CON CHORRO DE AIRE, SUMINISTRO DE MATERIALES (RELLENO EPÓXICO ET O EQUIVALENTE, BROCAS), EQUIPOS, TRANSPORTES, MANEJO, ALMACENAMIENTO, MANEJO DE DESPERDICIOS, MANO DE OBRA.</t>
  </si>
  <si>
    <t>SUMINISTRO E INSTALACIÓN DE ICOPOR O ESTIROPOR DE BAJA DENSIDAD E=5CM (COMO AISLANTE).</t>
  </si>
  <si>
    <t>JUNTA ELASTOMÉRICA ANCLADA APROXIMADAMENTE 30MM DE LONGITUD. SUMINISTRO E INSTALACIÓN. INCLUYE TODOS LOS COSTOS DE SUMINISTRO DE MATERIALES (JUNTA TIPO FREYSSINET M60 O EQUIVALENTE CON ACCESORIOS DE FIJACIÓN), EQUIPOS (HERRAMIENTA MENOR), TRANSPORTES, MANEJO, ALMACENAMIENTO, DESPERDICIOS Y MANO DE OBRA.</t>
  </si>
  <si>
    <t>JUNTA ELASTOMÉRICA ANCLADA APROXIMADAMENTE 35MM DE LONGITUD. SUMINISTRO E INSTALACIÓN. INCLUYE TODOS LOS COSTOS DE SUMINISTRO DE MATERIALES (JUNTA TIPO FREYSSINET M60 O EQUIVALENTE CON ACCESORIOS DE FIJACIÓN), EQUIPOS (HERRAMIENTA MENOR), TRANSPORTES, MANEJO, ALMACENAMIENTO, DESPERDICIOS Y MANO DE OBRA.</t>
  </si>
  <si>
    <t>NEOPRENO DE 35x25x4,6, DUREZA 60 EN LA CARA POSTERIOR DE CADA TOPE SÍSMICO. SUMINISTRO E INSTALACIÓN. INCLUYE INSTALACIÓN DE NEOPRENOS NUEVOS, Y TODOS LOS COSTOS DE SUMINISTRO DE MATERIALES, EQUIPOS (HERRAMIENTA MENOR, ANDAMIOS), TRANSPORTES, MANEJO, ALMACENAMIENTO, DESPERDICIOS Y MANO DE OBRA.</t>
  </si>
  <si>
    <t>NEOPRENO DE 2,0 CM DE ESPESOR, SECCIÓN 60 CM POR 30 CM, DUREZA 50 EN LOS COSTADOS DE CADA TOPE SÍSMICO. SUMINISTRO E INSTALACIÓN. INCLUYE LIMPIEZA DE LA SUPERFICIE CON CHORRO DE AIRE A PRESIÓN, PEGANTE E INSTALACIÓN DE NEOPRENOS NUEVOS, Y TODOS LOS COSTOS DE SUMINISTRO DE MATERIALES, EQUIPOS (HERRAMIENTA MENOR, ANDAMIOS), TRANSPORTES, MANEJO, ALMACENAMIENTO, DESPERDICIOS Y MANO DE OBRA.</t>
  </si>
  <si>
    <t>NEOPRENO DE 2,5 CM DE ESPESOR, SECCIÓN 30 CM POR 15 CM, DUREZA 50 EN LOS COSTADOS DE CADA TOPE SÍSMICO. SUMINISTRO E INSTALACIÓN. INCLUYE LIMPIEZA DE LA SUPERFICIE CON CHORRO DE AIRE A PRESIÓN, PEGANTE E INSTALACIÓN DE NEOPRENOS NUEVOS, Y TODOS LOS COSTOS DE SUMINISTRO DE MATERIALES, EQUIPOS (HERRAMIENTA MENOR, ANDAMIOS), TRANSPORTES, MANEJO, ALMACENAMIENTO, DESPERDICIOS Y MANO DE OBRA.</t>
  </si>
  <si>
    <t>NEOPRENO DE 20x35x4 DUREZA 60 SIN REFUERZO ENTRE LA VIGA Y LA MÉNSULA. SUMINISTRO E INSTALACIÓN. INCLUYE TODOS LOS COSTOS DE SUMINISTRO DE MATERIALES, EQUIPOS, TRANSPORTES, MANEJO, ALMACENAMIENTO, DESPERDICIOS Y MANO DE OBRA.</t>
  </si>
  <si>
    <t>NEOPRENO DE 4,0 CM DE ESPESOR, SECCIÓN 80 CM POR 50 CM, DUREZA 50 EN LOS COSTADOS DE CADA TOPE SÍSMICO. SUMINISTRO E INSTALACIÓN. INCLUYE LIMPIEZA DE LA SUPERFICIE CON CHORRO DE AIRE A PRESIÓN, PEGANTE E INSTALACIÓN DE NEOPRENOS NUEVOS, Y TODOS LOS COSTOS DE SUMINISTRO DE MATERIALES, EQUIPOS (HERRAMIENTA MENOR, ANDAMIOS), TRANSPORTES, MANEJO, ALMACENAMIENTO, DESPERDICIOS Y MANO DE OBRA.</t>
  </si>
  <si>
    <t>NEOPRENO DE 5,0 CM DE ESPESOR, SECCIÓN 40 CM POR 50 CM, DUREZA 60. CON REFUERZO DE 2 LÁMINAS DE 1/4" EN LOS COSTADOS DE CADA TOPE SÍSMICO. SUMINISTRO E INSTALACIÓN. INCLUYE LIMPIEZA DE LA SUPERFICIE CON CHORRO DE AIRE A PRESIÓN, PEGANTE E INSTALACIÓN DE NEOPRENOS NUEVOS, Y TODOS LOS COSTOS DE SUMINISTRO DE MATERIALES, EQUIPOS (HERRAMIENTA MENOR, ANDAMIOS), TRANSPORTES, MANEJO, ALMACENAMIENTO, DESPERDICIOS Y MANO DE OBRA.</t>
  </si>
  <si>
    <t>NEOPRENO DE 60 X 20 X 1,5 D 50 CON PLATINA 3 MM ENTRE LA VIGA METÁLICA Y ESTRIBO. SUMINISTRO E INSTALACIÓN. INCLUYE TODOS LOS COSTOS DE SUMINISTRO DE MATERIALES, EQUIPOS, TRANSPORTES, MANEJO, ALMACENAMIENTO, DESPERDICIOS Y MANO DE OBRA.</t>
  </si>
  <si>
    <t>PINTURA ACRÍLICA DEL TIPO SIKA-COLOR C  O EQUIVALENTE, MONOCOMPONENTE, IMPERMEABLE, ELÁSTICO, DE ALTA RESISTENCIA A LA CARBONATACIÓN, LAVABLE, CONSUMO DE 0,32 GL/M2, PARA UN ESPESOR DE PELÍCULA SECA DE 12 MILS. INCLUYE TODOS LOS COSTOS DE SUMINISTRO DE MATERIALES, EQUIPOS (COMPRESOR, PISTOLA, RODILLO, ANDAMIOS, PROVISIONAL DE ENERGÍA), TRANSPORTES, MANEJO, ALMACENAMIENTO, DESPERDICIOS Y MANO DE OBRA.</t>
  </si>
  <si>
    <t>SUMINISTRO Y APLICACIÓN MEDIANTE IMPREGNACIÓN ACUOSA DE INHIBIDOR DE CORROSIÓN TIPO SIKAFERROGARD-903 O EQUIVALENTE. INCLUYE TODOS LOS COSTOS DE SUMINISTRO DE MATERIALES (4 CAPAS DE SIKAFERROGARD-903), EQUIPOS (COMPRESOR, PISTOLA, RODILLO, ANDAMIOS, PROVISIONAL DE ENERGÍA), TRANSPORTES, MANEJO, ALMACENAMIENTO, DESPERDICIOS Y MANO DE OBRA.</t>
  </si>
  <si>
    <t>MÉNSULAS METÁLICAS EN ACERO A-36 CALIBRE DE 1/2" SEGÚN PLANOS DE DISEÑO. SUMINISTRO, FABRICACIÓN E INSTALACIÓN. INCLUYE SUMINISTRO DE MATERIALES, EQUIPOS, TRANSPORTES, MANEJO, ALMACENAMIENTO, DESPERDICIOS Y MANO DE OBRA.</t>
  </si>
  <si>
    <t>ESMALTE TIPO POLIURETANO EN DOS COMPONENTES. COMPONENTE A: ESMALTE POLIESTÉRICO CON PIGMENTOS DE ALTA RESISTENCIA A AGENTES FÍSICOS Y QUÍMICOS Y COMPONENTE B UN CATALIZADOR OSOCIANATO TIPO PINTUCO REF. 113XX O SIMILAR EN ESPESOR DE 2 MILS. PARA LAS BARANDAS. SUMINISTRO, TRANSPORTE, ALMACENAMIENTO, PREPARACIÓN Y APLICACIÓN. INCLUYE LIMPIEZA MANUAL PREVIA DE SUPERFICIE A PINTAR</t>
  </si>
  <si>
    <t>SUMINISTRO, TRANSPORTE, ALMACENAMIENTO, PREPARACIÓN Y APLICACIÓN DE: RECUBRIMIENTO INHIBIDOR (PRIMER EPOXI) DE CORROSIÓN EN DOS COMPONENTES PARA LAS SUPERFICIE DE ACERO QUE CONFORMAN LA ESTRUCTURA DEL PUENTE, TIPO PINTUCO REF. 10075 O SIMILAR EN ESPESOR DE 3 MILS Y DE ESMALTE TIPO POLIURETANO EN DOS COMPONENTES. COMPONENTE A: ESMALTE POLIESTÉRICO CON PIGMENTOS DE ALTA RESISTENCIA A AGENTES FÍSICOS Y QUÍMICOS Y COMPONENTE B UN CATALIZADOR OSOCIANATO TIPO PINTUCO REF. 113XX O SIMILAR EN ESPESOR DE 2 MILS. INCLUYE LIMPIEZA MANUAL PREVIA DE SUPERFICIE A PINTAR</t>
  </si>
  <si>
    <t>IZAJE DE VIGA PARA REEMPLAZO DE APOYOS DE NEOPRENO.</t>
  </si>
  <si>
    <t>CAMBIO DE PLATINAS DE ANCLAJE EN VIGAS INCLINADAS DE RAMPA Y ESCALERA PARA GARANTIZAR LA ADECUADA INCLINACIÓN RESPECTO A LA VIGA DE CONCRETO.  INCLUYE: GATEO MEDIANTE TUBERÍA Y GATOS HIDRÁULICO DE 50 TON EN 4 PUNTOS PARA SOPORTE DE TRAMOS A REPARAR; REMOCIÓN DE PINTURA, CORTE Y RETIRO DE PLATINAS EXISTENTES, INSTALACIÓN (NO INCLUYE SUMINISTRO) DE PLATINAS EN ACERO A-36. APLICACIÓN DE CORDONES DE  SOLDADURA EN FILETE CON ELECTRODO  E-7018 DE 1/8" HASTA UN MÁXIMO DE 9 MM;  APLICACIÓN DE ANTICORROSIVO  A BASE DE CROMATO DE ZINC Y ESMALTE EN 5 MILS ESPESOR TOTAL DE CAPAS; EQUIPO, ANDAMIO, MATERIALES, HERRAMIENTA Y MANO DE OBRA.</t>
  </si>
  <si>
    <t>LEVANTAMIENTO Y REUTILIZACIÓN DE ADOQUÍN. INCLUYE TODOS LOS COSTOS DE SUMINISTRO DE LEVANTAMIENTO DE LADRILLO EXISTENTE, TRANSPORTE, BODEGAJE Y REINSTALACIÓN UNA VEZ CULMINADAS LAS LABORES DE REFORZAMIENTO DE COLUMNAS Y ZAPATAS, MATERIALES (REUTILIZACIÓN DE LADRILLO EXISTENTE, CAMA DE MORTERO SIMPLE 1:4 E=5CM HECHO EN OBRA, EMBOQUILLADO, ETC.), EQUIPOS (HERRAMIENTA MENOR), MANO DE OBRA Y TRANSPORTE.</t>
  </si>
  <si>
    <t>LÁMINAS TIPO SIKA CARBODUR S 1012 E=1,2 MM, ANCHO 10 CM O EQUIVALENTE (PRECIO UNITARIO POR UNA CAPA). SUMINISTRO E INSTALACIÓN. INCLUYE TODOS LOS COSTOS DE PREPARACIÓN SUPERFICIE, SUMINISTRO DE MATERIALES (LÁMINA SIKA CARBODUR O EQUIVALENTE, SIKADUR 30 O EQUIVALENTE, THINER, ESTOPA), EQUIPOS, ADHESIÓN TEST, TRANSPORTES, MANEJO ALMACENAMIENTO, DESPERDICIOS, CARGUE Y TRANSPORTE DE MATERIALES SOBRANTES A BOTADERO AUTORIZADO Y MANO DE OBRA.</t>
  </si>
  <si>
    <t>NEOPRENO DE 30 X 35 X 4 DUREZA 60 SIN REFUERZO ENTRE LA VIGA Y LA MÉNSULA. SUMINISTRO E INSTALACIÓN. INCLUYE TODOS LOS COSTOS DE SUMINISTRO DE MATERIALES, EQUIPOS, TRANSPORTES, MANEJO, ALMACENAMIENTO, DESPERDICIOS Y MANO DE OBRA.</t>
  </si>
  <si>
    <t>TORONES POSTENSADOS PARA REFORZAMIENTO EXTERNO DE 1/2" TENSIONADO 16,9 TON. SUMINISTRO E INSTALACIÓN, TENSIONAMIENTO, MANO DE OBRA, EQUIPOS EN GENERAL.</t>
  </si>
  <si>
    <t>CABLE DE REFORZAMIENTO EXTERNO DE 5/8" TENSIONADO 46,5 TON. TENSIONAMIENTO, MANO DE OBRA, EQUIPOS EN GENERAL.</t>
  </si>
  <si>
    <t>HERRAJES. SUMINISTRO E INSTALACIÓN. INCLUYE MATERIALES Y MANO DE OBRA.</t>
  </si>
  <si>
    <t>REPARACIÓN DE SOLDADURAS JUNTAS A FILETE, CON REMOCIÓN DE PINTURA EXISTENTE, REMOCIÓN DEL DEFECTO MEDIANTE DISCO DE CORTE DE 1/8" PARA GENERAR BISEL Y LUEGO DISCO DE PULIDO DE 1/4" PARA MEJORAR INCLINACIÓN DE CARAS Y FACILITAR PROCESO DE  COLOCACIÓN DE MATERIAL DE APORTE. INCLUYE: GATEO MEDIANTE TUBERÍA Y GATOS HIDRÁULICO DE 100 TON EN 2 PUNTOS PARA SOPORTE DE TRAMOS A REPARAR; REMOCIÓN DE PINTURA, APLICACIÓN DE CORDÓN DE SOLDADURA 7018 X1/8" CON ADECUADA PENETRACIÓN; APLICACIÓN DE CORDÓN DE PRESENTACIÓN EN 5/32", APLICACIÓN DE ANTICORROSIVO A BASE DE CROMATO DE ZINC Y ESMALTE EN 5 MILS; EQUIPO, ANDAMIO, MATERIALES, HERRAMIENTA Y MANO DE OBRA.</t>
  </si>
  <si>
    <t>REPARACIÓN DE SOLDADURAS JUNTAS A TOPE, CON REMOCIÓN DE PINTURA EXISTENTE, REMOCIÓN DEL DEFECTO MEDIANTE DISCO DE CORTE DE 1/8" PARA GENERAR BISEL Y LUEGO DISCO DE PULIDO PARA AMPLIAR EL TAMAÑO DEL MISMO. INCLUYE: GATEO MEDIANTE TUBERÍA Y GATOS HIDRÁULICO DE 100 TON EN 2 PUNTOS PARA SOPORTE DE TRAMOS A REPARAR; REMOCIÓN DE PINTURA, APLICACIÓN DE CORDÓN DE  SOLDADURA  (PASE A RAÍZ) CON ELECTRODO E-6010 DE 1/8", Y APLICACIÓN DE PASES SUCESIVOS NECESARIOS CON ELECTRO E-7018 DE 1/8" Y 5/32" PARA LLENAR EL BISEL GENERADO HASTA UN MÁXIMO DE 12 MM;  APLICACIÓN DE ANTICORROSIVO  A BASE DE CROMATO DE ZINC Y ESMALTE EN 5 MILS; EQUIPO, ANDAMIO, MATERIALES, HERRAMIENTA Y MANO DE OBRA.</t>
  </si>
  <si>
    <t>RESTITUCIÓN DE RECUBRIMIENTO DE ZAPATAS EN ZONAS DE ADICIÓN DE REFUERZO, INCLUYE TODOS LOS COSTOS DE SUMINISTRO DE MATERIALES, EQUIPOS Y MANO DE OBRA.</t>
  </si>
  <si>
    <t>RESTITUCIÓN DE VOLUMEN REGATAS, EN TABLERO. INCLUYE TODOS LOS COSTOS DE SUMINISTRO DE MATERIALES (RECUBRIMIENTO ANTICORROSIVO SIKATOP 122 PLUS O EMACO S-88-C O EQUIVALENTE EN DOS MANOS), EQUIPOS (HERRAMIENTA MENOR, ANDAMIOS, LIMPIEZA AIRE A PRESIÓN), TRANSPORTES, MANEJO, ALMACENAMIENTO, DESPERDICIOS, CARGUE Y TRANSPORTE DE MATERIALES SOBRANTES A BOTADERO AUTORIZADO Y MANO DE OBRA.</t>
  </si>
  <si>
    <t>RESTITUCIÓN DE VOLUMEN REGATAS, EN ZONAS DE SANEADO DE REFUERZO. INCLUYE TODOS LOS COSTOS DE SUMINISTRO DE MATERIALES (RECUBRIMIENTO ANTICORROSIVO SIKATOP 122 PLUS O EMACO S-88-C O EQUIVALENTE EN DOS MANOS), EQUIPOS (HERRAMIENTA MENOR, ANDAMIOS, LIMPIEZA AIRE A PRESIÓN), TRANSPORTES, MANEJO, ALMACENAMIENTO, DESPERDICIOS, CARGUE Y TRANSPORTE DE MATERIALES SOBRANTES A BOTADERO AUTORIZADO Y MANO DE OBRA.</t>
  </si>
  <si>
    <t>Construcción en tramos de placa de piso de puente  e=0,10m concreto fc=21,1MPa, conformada con metaldeck 2", cal 20. Incluye sello  elastomerico de juntas entre láminas con sikaflex o producto similar. Incluye  instalación de conectores de cortante en ángulo de 2-1/2"x3/16" h=9cm, en cada valle y sello entre láminas con sikaflex o similar.</t>
  </si>
  <si>
    <t>RESTITUCIÓN RECUBRIMIENTO DE TABLERO O VIGAS CABEZAL, EN ZONAS DE SANEADO DE REFUERZO O DONDE EXISTA PÉRDIDA DE RECUBRIMIENTO. INCLUYE TODOS LOS COSTOS DE SUMINISTRO DE MATERIALES (RECUBRIMIENTO ANTICORROSIVO SIKATOP 122 PLUS O EMACO S-88-C O EQUIVALENTE EN DOS MANOS), EQUIPOS (HERRAMIENTA MENOR, ANDAMIOS, LIMPIEZA AIRE A PRESIÓN), TRANSPORTES, MANEJO, ALMACENAMIENTO, DESPERDICIOS, CARGUE Y TRANSPORTE DE MATERIALES SOBRANTES A BOTADERO AUTORIZADO Y MANO DE OBRA.</t>
  </si>
  <si>
    <t>RESTITUCIÓN RECUBRIMIENTO COLUMNAS, EN ZONAS DE ADICIÓN DE REFUERZO. INCLUYE TODOS LOS COSTOS DE SUMINISTRO DE MATERIALES (RECUBRIMIENTO ANTICORROSIVO SIKATOP 122 PLUS O EMACO S-88-C O EQUIVALENTE EN DOS MANOS), EQUIPOS (HERRAMIENTA MENOR, ANDAMIOS, LIMPIEZA AIRE A PRESIÓN), TRANSPORTES, MANEJO, ALMACENAMIENTO, DESPERDICIOS, CARGUE Y TRANSPORTE DE MATERIALES SOBRANTES A BOTADERO AUTORIZADO Y MANO DE OBRA.</t>
  </si>
  <si>
    <t>RESTITUCIÓN RECUBRIMIENTO EN ZONAS DE DESCASCARAMIENTOS O FISURAMIENTOS SUPERFICIALES EN BORDILLOS O SEPARADORES CON SANEADO DE REFUERZO DONDE EXISTA PÉRDIDA DE RECUBRIMIENTO. INCLUYE TODOS LOS COSTOS DE SUMINISTRO DE MATERIALES, EQUIPOS, TRANSPORTES, MANEJO, ALMACENAMIENTO, DESPERDICIOS, CARGUE Y TRANSPORTE DE MATERIALES SOBRANTES A BOTADERO AUTORIZADO Y MANO DE OBRA.</t>
  </si>
  <si>
    <t>RESTITUCIÓN RECUBRIMIENTO VIGAS CABEZAL, EN ZONAS DE SANEADO DE REFUERZO O DONDE EXISTA PÉRDIDA DE RECUBRIMIENTO. INCLUYE TODOS LOS COSTOS DE SUMINISTRO DE MATERIALES (RECUBRIMIENTO ANTICORROSIVO SIKATOP 122 PLUS O EMACO S-88-C O EQUIVALENTE EN DOS MANOS), EQUIPOS (HERRAMIENTA MENOR, ANDAMIOS, LIMPIEZA AIRE A PRESIÓN), TRANSPORTES, MANEJO, ALMACENAMIENTO, DESPERDICIOS, CARGUE Y TRANSPORTE DE MATERIALES SOBRANTES A BOTADERO AUTORIZADO Y MANO DE OBRA.</t>
  </si>
  <si>
    <t>RESTITUCIÓN CONCRETO DE TOPES SÍSMICOS. INCLUYE TODOS LOS COSTOS DE SUMINISTRO DE MATERIALES (RECUBRIMIENTO ANTICORROSIVO SIKATOP 122 PLUS O EMACO S-88-C O EQUIVALENTE EN DOS MANOS), EQUIPOS (HERRAMIENTA MENOR, ANDAMIOS, LIMPIEZA AIRE A PRESIÓN), TRANSPORTES, MANEJO, ALMACENAMIENTO, DESPERDICIOS, CARGUE Y TRANSPORTE DE MATERIALES SOBRANTES A BOTADERO AUTORIZADO Y MANO DE OBRA.</t>
  </si>
  <si>
    <t>RESTITUCIÓN DE MURO EN MAMPOSTERÍA ESTRUCTURAL, PARA PROTECCIÓN DE ZONAS ALEDAÑAS A LOS ESTRIBOS, INCLUYE MANO DE OBRA, MATERIALES NECESARIOS, ACERO DE REFUERZO Y GROUTING DE RELLENO.</t>
  </si>
  <si>
    <t>SELLADO DE FISURAS DE ESPESOR MAYOR A 0,5 MM MEDIANTE INSTALACIÓN DE BOQUILLAS Y APLICACIÓN DE GEL SELLANTE SUPERFICIAL SIKADUR GEL O EQUIVALENTE . INCLUYE TODOS LOS COSTOS DE SUMINISTRO DE MATERIALES (BOQUILLAS, SIKADUR GEL O EQUIVALENTE), APLICACIÓN, EQUIPOS, TRANSPORTES, MANEJO, ALMACENAMIENTO, DESPERDICIOS Y MANO DE OBRA.</t>
  </si>
  <si>
    <t>SELLADO DE FISURAS ENTRE 0,1 Y 1,0 MM MEDIANTE INYECCIÓN DE RESINA EPÓXICA DE BAJA VISCOSIDAD, ALTA RESISTENCIA, INSENSIBLE A LA HUMEDAD Y ALTO MÓDULO ELÁSTICO SEGÚN NORMA ASTM C-88-1-90 TIPO IV. INCLUYE TODOS LOS COSTOS DE SUMINISTRO DE MATERIALES (SIKADUR 35 HI MOD LV O EQUIVALENTE), APLICACIÓN, EQUIPOS, TRANSPORTES, MANEJO, ALMACENAMIENTO, DESPERDICIOS Y MANO DE OBRA.</t>
  </si>
  <si>
    <t>SELLADO DE FISURAS ESPESOR MENOR A 1 MM MEDIANTE INYECCIÓN DE RESINA EPÓXICA DE BAJA VISCOSIDAD, ALTA RESISTENCIA, INSENSIBLE A LA HUMEDAD Y ALTO MÓDULO ELÁSTICO SEGÚN NORMA ASTM C-88-1-90 TIPO IV . INCLUYE TODOS LOS COSTOS DE SUMINISTRO DE MATERIALES (SIKADUR 35 HI MOD LV O EQUIVALENTE), APLICACIÓN, EQUIPOS, TRANSPORTES, MANEJO, ALMACENAMIENTO, DESPERDICIOS Y MANO DE OBRA.</t>
  </si>
  <si>
    <t>SUMINISTRO DE CONECTORES DE CORTANTES O PLATINAS EN ACERO A-36. (INCLUYE MATERIAL, CORTE CON TORTUGA, TRANSPORTES REQUERIDOS DESDE ALMACÉN A TALLER Y A OBRA)</t>
  </si>
  <si>
    <t>DEMARCACIÓN DE DILATACIÓN MEDIANTE CORTE DEL CONCRETO Y RELLENO CON CINTA TIPO FLEXTHANE 200 O SIMILAR Y CORDÓN ROD 3/4"</t>
  </si>
  <si>
    <t>CINTA TIPO VINYLEX RB9-316 O EQUIVALENTE, SUMINISTRO E INSTALACIÓN. PARA EVITAR LA FILTRACIÓN DE HUMEDAD A TRAVÉS DE LA CONTINUIDAD DE PLACA CONSTRUIDA EN LAS ZONAS DE JUNTA. INCLUYE TODOS LOS COSTOS DE SUMINISTRO DE MATERIALES (CINTA TIPO VINYLEX RB9-316 O EQUIVALENTE), EQUIPOS, TRANSPORTES, MANEJO, ALMACENAMIENTO, DESPERDICIOS Y MANO DE OBRA.</t>
  </si>
  <si>
    <t>ACERO DE REFUERZO DE FY=60000 PSI. SUMINISTRO E INSTALACIÓN. ACERO SEGÚN ESPECIFICACIONES PARTICULARES Y DE ACUERDO A LO ESTIPULADO POR LA NSR-10, NORMA ASTM A-706, ICONTEC 2289 PARA EL ACERO PDR-60. INCLUYE TODOS LOS COSTOS DE SUMINISTRO DE MATERIALES (REFUERZO (G60) FIGURADO, CORRUGADO, INCLUYE EL ALAMBRE DE AMARRE), EQUIPOS (HERRAMIENTA MENOR), TRANSPORTES, MANEJO, ALMACENAMIENTO, DESPERDICIOS Y MANO DE OBRA. INCLUYE SEPARADORES QUE GARANTICEN EL RECUBRIMIENTO MÍNIMO ESPECIFICADO.</t>
  </si>
  <si>
    <t>REPARACIÓN DE BARANDAS EXISTENTES. INCLUYE LIMPIEZA, MORTERO DE REPARACIÓN, INHIBIDOR DE CORROSIÓN, PINTURA ANTICARBONATACIÓN, SUMINISTRO DE MANO DE OBRA, EQUIPOS Y MANEJO DE DESPERDICIOS.</t>
  </si>
  <si>
    <t>REPARACIÓN DE BARANDAS EXISTENTES TYPO NEW JERSEY. INCLUYE LIMPIEZA, MORTERO DE REPARACIÓN, INHIBIDOR DE CORROSIÓN, PINTURA ANTICARBONATACIÓN, PINTURA REFLECTIVA, SUMINISTRO DE MANO DE OBRA, EQUIPOS Y MANEJO DE DESPERDICIOS.</t>
  </si>
  <si>
    <t>BARRERA DE SEGURIDAD LATERAL EN CONCRETO 3500 PSI SEGÚN DISEÑO. INCLUYE ANCLAJES A ESTRUCTURA EXISTENTE, COLOCACIÓN DE REFUERZO, FUNDICIÓN EN CONCRETO, CURADO, SUMINISTRO DE MANO DE OBRA, EQUIPOS, MATERIALES Y MANEJO DE DESPERDICIOS.</t>
  </si>
  <si>
    <t>CONCRETO DE FC= 4000 PSI AUTOCOMPACTANTE DE BAJA RETRACCIÓN GRAVA FINA NORMA ASTM 1107 Y ASTM C-827 CON A/C &lt;0.45m PARA RECALCE DE COLUMNA.  INCLUYE TODOS LOS COSTOS DE SUMINISTRO MATERIALES (HERRAMIENTA MENOR, FORMALETA, PARALES, VIBRADORES, CAMISAS PARA CILINDROS-8 UNIDADES, PROVISIONAL DE ENERGÍA), TRANSPORTES, MANEJO, ALMACENAMIENTO, DESPERDICIOS, CARGUE Y TRANSPORTE DE MATERIALES SOBRANTES Y  MANO DE OBRA.</t>
  </si>
  <si>
    <t>CONCRETO DE FC=3500 PSI GRAVA FINA PARA MÉNSULAS Y TOPES SÍSMICOS. CONCRETO PREMEZCLADO SEGÚN LA ESPECIFICACIÓN PARTICULAR DEL DISEÑO. SUMINISTRO E INSTALACIÓN. INCLUYE TODOS LOS COSTOS DE SUMINISTRO DE MATERIALES, EQUIPOS, TRANSPORTES, MANEJO, ALMACENAMIENTO, DESPERDICIOS, CARGUE Y TRANSPORTE DE MATERIALES SOBRANTES, MANO DE OBRA Y LA COLOCACIÓN EN EL SITIO ESPECIFICADO EN LOS DISEÑOS.</t>
  </si>
  <si>
    <t>CONCRETO PARA ANDENES, ESCOBEADO Y FUNDIDO EN SITIO E= 0,10 M. SUMINISTRO Y COLOCACIÓN.</t>
  </si>
  <si>
    <t>CONCRETO DE FC=3500 PSI GRAVA COMÚN ADICIONANDO FIBRAS TIPO   TOC FIBRA 500 2 1/2 FIBRILADA O SIMILAR PARA TABLERO DE PUENTE. SUMINISTRO Y COLOCACIÓN. CONCRETO PREMEZCLADO SEGÚN LA ESPECIFICACIÓN PARTICULAR DEL DISEÑO. INCLUYE TODOS LOS COSTOS DE SUMINISTRO DE MANO DE OBRA, MATERIALES, EQUIPOS, TRANSPORTES, MANEJO, ALMACENAMIENTO, DESPERDICIOS, CARGUE Y TRANSPORTE DE MATERIALES SOBRANTES.</t>
  </si>
  <si>
    <t>CONCRETO DE FC=3500 PSI PARA RECALCE Y REFORZAMIENTO DE ZAPATAS, EN ZONAS DE ADICIÓN DE REFUERZO. SUMINISTRO Y COLOCACIÓN. INCLUYE TODOS LOS COSTOS DE SUMINISTRO DE MATERIALES (RECUBRIMIENTO ANTICORROSIVO SIKATOP 122 PLUS O EMANCO S-88-C O EQUIVALENTE EN DOS MANOS), EQUIPOS, (HERRAMIENTA MENOR, ANDAMIOS, LIMPIEZA, ETC.)</t>
  </si>
  <si>
    <t>CONCRETO DE FC=3000 PSI PARA RECALCE Y REFORZAMIENTO DE ZAPATAS, EN ZONAS DE ADICIÓN DE REFUERZO. SUMINISTRO Y COLOCACIÓN. INCLUYE TODOS LOS COSTOS DE SUMINISTRO DE MATERIALES (RECUBRIMIENTO ANTICORROSIVO SIKATOP 122 PLUS O EMANCO S-88-C O EQUIVALENTE EN DOS MANOS), EQUIPOS, (HERRAMIENTA MENOR, ANDAMIOS, LIMPIEZA, ETC.)</t>
  </si>
  <si>
    <t>FRESADO PAVIMENTO EXISTENTE, E= 5 CM, INCLUYE CARGUE Y TRANSPORTE A ESCOMBRERA DE MATERIAL SOBRANTE.</t>
  </si>
  <si>
    <t>LIMPIEZA MECÁNICA MEDIANTE PULIDORA CON CEPILLO DE CERDAS DE ALAMBRE EN SITIOS CON PRESENCIA DE CORROSIÓN ELIMINANDO COMPLETAMENTE CORROSIÓN Y ÓXIDO DEL ELEMENTO</t>
  </si>
  <si>
    <t>SANDBLASTING APLICADO EN SITIO GRADO SSPC-SP6 (METAL GRIS COMERCIAL) EN ELEMENTOS TIPO VIGA PARA REMOCIÓN DE OXIDACIÓN.</t>
  </si>
  <si>
    <t>LIMPIEZA PROFUNDA DE LA JUNTA. INCLUYE RETIRO DE MATERIAL EN LA CAVIDAD EXISTENTE ENTRE LA SUPERFICIE EXTERNA DE LA VIGA Y EL ESPALDAR DEL ESTRIBO MEDIANTE HIDROLAVADO Y TALADRO LUEGO DEL VACIADO DE LOS PRIMEROS 8 CMS DE LA CAJUELA DE LA JUNTA, EN FORMA TAL QUE SE PERMITA LA INSTALACIÓN DE LOS NEOPRENOS PROYECTADOS; INCLUYE TODOS LOS COSTOS DE SUMINISTRO DE MATERIALES, EQUIPOS, TRANSPORTES, MANEJO, ALMACENAMIENTO, DESPERDICIOS, CARGUE Y TRANSPORTE DE MATERIALES SOBRANTES A ESCOMBRERAS AUTORIZADAS Y MANO DE OBRA.</t>
  </si>
  <si>
    <t>IMPRIMACIÓN CON EMULSIÓN ASFÁLTICA CRR-1 (Suministro, Barrido Superficie y Riego)</t>
  </si>
  <si>
    <t>GEOMALLA FORTGRID BX-50. SUMINISTRO E INSTALACIÓN.</t>
  </si>
  <si>
    <t>PINTURA SOBRE ESTRUCTURA METÁLICA GALVANIZADA. INCLUYE LIMPIEZA SSPC-SP7 BARRERA EPÓXICA e= 3mils, ACABADO URETANO e= 3mils.</t>
  </si>
  <si>
    <t>Nuevo</t>
  </si>
  <si>
    <t>REHABILITACIÓN DE PAVIMENTO RÍGIDO: LOSAS EN CONCRETO HIDRÁULICO MR-45 e=0.24m PARA TRONCAL</t>
  </si>
  <si>
    <t>REPARACIÓN DE DESPORTILLAMIENTOS DE LOSA DE CONCRETO CON MORTERO DE FRAGUADO RÁPIDO.</t>
  </si>
  <si>
    <t>MEZCLA ASFÁLTICA DENSA EN CALIENTE MD12 con Cemento Asfáltico 60-70 (Suministro, Extendido, Nivelación y Compactación con vibrocompactador y compactador de llantas)</t>
  </si>
  <si>
    <t>MEZCLA ASFÁLTICA EN CALIENTE TIPO DENSO MD10 ASFALTO CONVENCIONAL (Cemento asfáltico 60-70) (Suministro, Extendido, Nivelación y Compactación con vibrocompactador y compactador de llantas)</t>
  </si>
  <si>
    <t>MEZCLA ASFÁLTICA EN CALIENTE TIPO DENSO MD10 ASF CONVENCIONAL (Cemento asfáltico 60-70) (Suministro, Extendido y Nivelación Manual y Compactación con vibrocompactador BENITIN de 1 tonelada)</t>
  </si>
  <si>
    <t>MEZCLA ASFALTICA EN CALIENTE TIPO DENSO MD12 ASF CONVENCIONAL con Cemento Asfáltico 60-70 (Suministro, Extendido y Nivelación Manual y Compactación con vibrocompactador Benitin de 1 tonelada incluye operario y combustible)</t>
  </si>
  <si>
    <t>CONCRETO TREMIE DE 3000 PSI PARA CAISSON D= 1.50m. SUMINISTRO Y COLOCACIÓN. Incluye excavación manual, acelerante, motobomba, transporte y disposición final de escombros en sitio autorizado, distancia de transporte 21 Km y camisa metálica perdida.</t>
  </si>
  <si>
    <t>CONCRETO TREMIE DE 3000 PSI PARA CAISSON D= 1.20 m. SUMINISTRO E INSTALACIÓN. Incluye excavación manual, acelerante, motobomba, transporte y disposición final de escombros en sitio autorizado, distancia de transporte 21 Km y camisa metálica perdida.</t>
  </si>
  <si>
    <t>POSTE METÁLICO AP, H=12m (Inc. Suministro, Izaje, Aplomado e Instalación. Inc. Brazo Sencillo y Base según Norma AP802)</t>
  </si>
  <si>
    <t>CONCRETO 4000 PSI PREMEZCLADO PARA TABLERO PUENTE (Incluye Suministro e instalación, bombeo de concreto, aditivo para puente de adherencia de concreto fresco y endurecido).</t>
  </si>
  <si>
    <t>NEOPRENO REFORZADO 0.30x0.30x3 cm DOBLE REFUERZO DUREZA 60. SUMINISTRO E INSTALACIÓN. (INCLUYE LIMPIEZA DE LA SUPERFICIE CON CHORRO DE AIRE A PRESIÓN, HERRAMIENTA MENOR Y COMPRESOR).</t>
  </si>
  <si>
    <t>CONCRETO 3000 PSI PREMEZCLADO PARA MURO (hasta 3.70 m de alto. Incl. Suministro e instalación, geodren planar _H= 1.0 m, excavación, retiro de escombros, mortero, recebo compactado y acero de refuerzo)</t>
  </si>
  <si>
    <t>NEOPRENO REFORZADO 0.30x0.30x1 cm DOBLE REFUERZO DUREZA 60. SUMINISTRO E INSTALACIÓN. (INCLUYE LIMPIEZA DE LA SUPERFICIE CON CHORRO DE AIRE A PRESIÓN, HERRAMIENTA MENOR Y COMPRESOR).</t>
  </si>
  <si>
    <t>DESMONTE DE LUMINARIA DE 70 W</t>
  </si>
  <si>
    <t>PIEDRA RAJÓN PARA PROTECCIÓN DEL CANAL e= 30 cm INCLUYE MORTERO 2500 PSI PARA PEGA e= 10 cm (Incluye Suministro e instalación)</t>
  </si>
  <si>
    <t>PRUEBA DE HERMETICIDAD POR EL MÉTODO DE PRESIÓN POSITIVA CON AIRE PARA LAS REDES DE ALCANTARILLADO SANITARIO DE ACUERDO A LAS NORMAS TÉCNICAS VIGENTES (E.A.A.B - SISTECNE_12). TRAMO DE Ø6" A Ø12".</t>
  </si>
  <si>
    <t>TRM</t>
  </si>
  <si>
    <t>PRUEBA DE HERMETICIDAD POR EL MÉTODO DE PRESIÓN POSITIVA CON AIRE PARA LAS REDES DE ALCANTARILLADO SANITARIO DE ACUERDO A LAS NORMAS TÉCNICAS VIGENTES (E.A.A.B - SISTECNE_12). TRAMO DE Ø14" A Ø24".</t>
  </si>
  <si>
    <t>PRUEBA DE HERMETICIDAD POR EL MÉTODO DE PRESIÓN POSITIVA CON AIRE PARA LAS REDES DE ALCANTARILLADO SANITARIO DE ACUERDO A LAS NORMAS TÉCNICAS VIGENTES (E.A.A.B - SISTECNE_12). TRAMO DE Ø42" A Ø50".</t>
  </si>
  <si>
    <t>ENTIBADO SISTEMA CAJÓN TIPO KS-100 - ALQUILER. SUMINISTRO E INSTALACIÓN. Incluye eslinga de cadenas 4 ramales, suministro instalación y desinstalación de 3 módulos compuestos cada uno de: 2 paneles base de 3.50 M x 2.40 m, cuatro (4) riostras de 1000 mm y cuatro (4) extensiones de 1000 mm. No incluye transporte.</t>
  </si>
  <si>
    <t>MOD/ME</t>
  </si>
  <si>
    <t>CÁMARA PREFABRICADA 37° D= 1.20m CAMPANA ESPIGO. NORMA NP  074  E.A.B. (Suministro e instalación)</t>
  </si>
  <si>
    <t>CÁMARA PREFABRICADA 22° D= 1.20 m CAMPANA ESPIGO. NORMA NP  074  E.A.B. (Suministro e instalación)</t>
  </si>
  <si>
    <t>GAVIONES - SUMINISTRO Y CONSTRUCCIÓN. Incluye rajón, malla para gaviones y alambre recocido.</t>
  </si>
  <si>
    <t>ACERO ESTRUCTURAL A-709 TIPO CORTEN GRADO 50 DE ALTA RESISTENCIA. Incluye suministro, fabricación, transporte e instalación.</t>
  </si>
  <si>
    <t>TUBO GALVANIZADO 3". GOTERO. Incluye suministro e instalación</t>
  </si>
  <si>
    <t>ANÁLISIS AUXILIARES / PRUEBAS DE CARGA ESTÁTICA PUENTE VEHICULAR</t>
  </si>
  <si>
    <t>PRUEBA DE CARGA ESTÁTICA PUENTE VEHICULAR SOBRE QUEBRADA HOYA DEL RAMO. INCLUYE VOLQUETA PARA LASTRE, METODOLOGÍA PARA ELABORACIÓN DE PRUEBA, UN INGENIERO, UN SUPERVISOR, UN OPERARIO, ALQUILER DE EQUIPOS DE MEDICIÓN, PROCESAMIENTO DE INFORMACIÓN, INFORME FINAL DE RESULTADOS Y TRANSPORTE DE EQUIPOS Y PERSONAL.</t>
  </si>
  <si>
    <t>PRUEBA DE CARGA ESTÁTICA PUENTE VEHICULAR SOBRE QUEBRADA EL VERJÓN. INCLUYE VOLQUETA PARA LASTRE, METODOLOGÍA PARA ELABORACIÓN DE PRUEBA, UN INGENIERO, UN SUPERVISOR, UN OPERARIO, ALQUILER DE EQUIPOS DE MEDICIÓN, PROCESAMIENTO DE INFORMACIÓN, INFORME FINAL DE RESULTADOS Y TRANSPORTE DE EQUIPOS Y PERSONAL.</t>
  </si>
  <si>
    <t>PRUEBA DE CARGA ESTÁTICA PUENTE VEHICULAR SOBRE QUEBRADA LIMAS. INCLUYE VOLQUETA PARA LASTRE, METODOLOGÍA PARA ELABORACIÓN DE PRUEBA, UN INGENIERO, UN SUPERVISOR, UN OPERARIO, ALQUILER DE EQUIPOS DE MEDICIÓN, PROCESAMIENTO DE INFORMACIÓN, INFORME FINAL DE RESULTADOS Y TRANSPORTE DE EQUIPOS Y PERSONAL.</t>
  </si>
  <si>
    <t>IZAJE Y DESMONTAJE DE VIGA METÁLICA EXISTENTE. INCLUYE GRÚAS TELESCÓPICAS 50 TON, CARGUE Y TRANSPORTE DE ESTRUCTURA METÁLICA EN CAMA BAJA.</t>
  </si>
  <si>
    <t>SUELO MECÁNICAMENTE REFORZADO. (Suministro e instalación, incluye geotextil NT 2500, geomalla biaxial BX-60, material seleccionado, transporte y disposición de escombros)</t>
  </si>
  <si>
    <t>CAJA DESARENADORA - SUMINISTRO Y CONSTRUCCIÓN SEGÚN DISEÑO. Incluye ladrillo tolete común, mortero 1:3 impermeabilizado, concreto de limpieza 2500 PSI, placa inferior y acero de refuerzo.</t>
  </si>
  <si>
    <t>ESTRUCTURA DE DISIPACIÓN COLECTOR DE 1.20 m EN CONCRETO IMPERMEABILIZADO 4000 PSI, SEGÚN DISEÑO. Incluye suministro, construcción, acero de refuerzo y formaleta, encofrado y desencofrado.</t>
  </si>
  <si>
    <t>JUNTA DE DILATACIÓN TRAMOS 1.00 m (MOVIMIENTO +/- 25 mm)</t>
  </si>
  <si>
    <t>MEZCLA ASFÁLTICA EN FRÍO. (Suministro, Extendido, Nivelación y Compactación con vibrocompactador y compactador de llantas)</t>
  </si>
  <si>
    <t>MEZCLA ASFÁLTICA EN FRÍO. E= 0.05 m - 0.10 m (Suministro, Extendido, Nivelación y Compactación con vibrocompactador y compactador de llantas).</t>
  </si>
  <si>
    <t>ANÁLISIS AUXILIARES / PROYECTO ESPECIFICO</t>
  </si>
  <si>
    <t>RETIRO DE TUBERÍA METÁLICA EXISTENTE. Incluye transporte y disposición final.</t>
  </si>
  <si>
    <t>BARANDA METÁLICA PEATONAL TIPO 1 - SEGÚN DISEÑO. Incluye suministro e instalación. QUEBRADA LIMAS.</t>
  </si>
  <si>
    <t>BARANDA METÁLICA PEATONAL TIPO 2 - SEGÚN DISEÑO. Incluye suministro e instalación. QUEBRADA LIMAS.</t>
  </si>
  <si>
    <t>BARANDA METÁLICA PEATONAL TIPO 3 - SEGÚN DISEÑO. Incluye suministro e instalación. QUEBRADA LIMAS.</t>
  </si>
  <si>
    <t>BARANDA METÁLICA PEATONAL - SEGÚN DISEÑO QUEBRADA HOYA DEL RAMO O EL VERJÓN. Incluye suministro e instalación, acero estructural, lámina galvanizada, soldadura, pintura anticorrosiva, pintura en vinilo tipo 1, disolvente thinner y disco de corte metal.</t>
  </si>
  <si>
    <t>BARANDA METÁLICA VEHICULAR - SEGÚN DISEÑO QUEBRADA HOYA DEL RAMO O EL VERJÓN. Incluye suministro e instalación, acero estructural, lámina galvanizada, soldadura, pintura anticorrosiva, pintura en vinilo tipo 1, disolvente thinner y disco de corte metal.</t>
  </si>
  <si>
    <t>PINTURA RECUBRIMIENTO ELÁSTICO EN RESINA ACRÍLICA APLICADA SOBRE CONCRETO. DOS (2) MANOS. Incluye suministro y colocación de pintura.</t>
  </si>
  <si>
    <t>ANCLAJE EPÓXICO DE VARILLA DE 3/4" SUMINISTRO E INSTALACIÓN. INCLUYE LA DETECCIÓN DE REFUERZO PARA PERFORACIÓN, LA PERFORACIÓN, LIMPIEZA DE LA PERFORACIÓN CON CHORRO DE AIRE, SUMINISTRO DE MATERIALES (RELLENO EPÓXICO ET O EQUIVALENTE, BROCAS), EQUIPOS, TRANSPORTES, MANEJO, ALMACENAMIENTO, MANEJO DE DESPERDICIOS, MANO DE OBRA.</t>
  </si>
  <si>
    <t>SEÑAL CICLORUTA SIC-02. TABLERO 67,03cm x 28,04cm REFLECTIVO DE ALTA INTENSIDAD, PEDESTAL CIRCULAR GALVANIZADO DE 2" Y 2mm EN PINTURA ELECTROSTÁTICA. INCLUYE SUMINISTRO E INSTALACIÓN</t>
  </si>
  <si>
    <t>SEÑAL ELEVADA BS, TABLERO 4,272m x 1,943m REFLECTIVO DIAMANTE, SOPORTE EN TUBO GALVANIZADO DE 12" x 7m CERCHA EN TUBO 4" DE 3mm Y 2" DE 2mm. INCL. SUMINISTRO E INSTALACIÓN</t>
  </si>
  <si>
    <t>SEÑAL ELEVADA BS, TABLERO 4,556m x 1,654m REFLECTIVO DIAMANTE, SOPORTE EN TUBO GALVANIZADO DE 12" x 7m CERCHA EN TUBO 4" DE 3mm Y 2" DE 2mm.  INCL. SUMINISTRO E INSTALACIÓN</t>
  </si>
  <si>
    <t>SEÑAL CICLORUTA SIC-02, TABLERO 64,66cm x 28,04cm REFLECTIVO DE ALTA INTENSIDAD, PEDESTAL CIRCULAR GALVANIZADO DE 2" x 2mm EN PINTURA ELECTROSTÁTICA.  INCLUYE SUMINISTRO E INSTALACIÓN</t>
  </si>
  <si>
    <t>SEÑAL CICLORUTA SIC-02, TABLERO 67,32cm x 28,04cm REFLECTIVO DE ALTA INTENSIDAD, PEDESTAL CIRCULAR GALVANIZADO DE 2" x 2mm EN PINTURA ELECTROSTÁTICA.  INCLUYE SUMINISTRO E INSTALACIÓN</t>
  </si>
  <si>
    <t>SEÑAL ELEVADA BS, TABLERO 3.533m x 2.228m REFLECTIVO DIAMANTE, SOPORTE EN TUBO GALVANIZADO DE 12" x 7m CERCHA EN TUBO DE 4" EN 3mm Y 2" EN 2mm.   INCLUYE SUMINISTRO E INSTALACIÓN</t>
  </si>
  <si>
    <t>SEÑAL ELEVADA BS, TABLERO 4.007m x 1.032m REFLECTIVO DIAMANTE, SOPORTE EN TUBO GALVANIZADO DE 12" x 7m CERCHA EN TUBO DE 4" EN 3mm Y 2" EN 2mm.   INCLUYE SUMINISTRO E INSTALACIÓN</t>
  </si>
  <si>
    <t>SEÑAL ELEVADA BS, TABLERO 3.561m x 2.228m REFLECTIVO DIAMANTE, SOPORTE EN TUBO GALVANIZADO DE 12" x 7m CERCHA EN TUBO DE 4" EN 3mm Y 2" EN 2mm. INCLUYE SUMINISTRO E INSTALACIÓN</t>
  </si>
  <si>
    <t>SEÑAL ELEVADA BS, TABLERO 2.738m x 1.380m REFLECTIVO DIAMANTE, SOPORTE EN TUBO GALVANIZADO DE 12" x 7m CERCHA EN TUBO DE 4" EN 3mm Y 2" EN 2mm. INCLUYE SUMINISTRO E INSTALACIÓN</t>
  </si>
  <si>
    <t>SEÑAL INFORMATIVA SI-28, TABLERO 85.01cm x 26.00cm REFLECTIVO ALTA INTENSIDAD, PEDESTAL EN ÁNGULO DE 2"x2"x1/4" H= 2.60m EN PINTURA ELECTROSTÁTICA. INCLUYE SUMINISTRO E INSTALACIÓN</t>
  </si>
  <si>
    <t>SEÑAL ELEVADA BS, TABLERO 3.097m x 2.228m REFLECTIVO DIAMANTE, SOPORTE EN TUBO GALVANIZADO DE 12" EN 7m. CERCHA EN TUBO DE 4" EN 3mm Y 2" EN 2mm. INCLUYE SUMINISTRO E INSTALACIÓN</t>
  </si>
  <si>
    <t>SEÑAL INFORMATIVA SI-05, TABLERO 1.401m x 0.512m REFLECTIVO ALTA INTENSIDAD, PEDESTAL EN ÁNGULO DE 2"x2"x1/4" H= 2.60m EN PINTURA ELECTROSTÁTICA.  INCLUYE SUMINISTRO E INSTALACIÓN</t>
  </si>
  <si>
    <t>SEÑAL INFORMATIVA SI-05, TABLERO 1.167m x 0.512m REFLECTIVO ALTA INTENSIDAD, PEDESTAL EN ÁNGULO DE 2"x2"x1/4" H= 2.60m EN PINTURA ELECTROSTÁTICA.  INCLUYE SUMINISTRO E INSTALACIÓN</t>
  </si>
  <si>
    <t>SEÑAL INFORMATIVA SI-05, TABLERO 1.190m x 0.512m REFLECTIVO ALTA INTENSIDAD, PEDESTAL EN ÁNGULO DE 2"x2"x1/4" H= 2.60m EN PINTURA ELECTROSTÁTICA.  INCLUYE SUMINISTRO E INSTALACIÓN</t>
  </si>
  <si>
    <t>SEÑAL INFORMATIVA SI-05, TABLERO 85.94cm x 50.95cm REFLECTIVO ALTA INTENSIDAD, PEDESTAL EN ÁNGULO DE 2"x2"x1/4" H= 2.60m EN PINTURA ELECTROSTÁTICA.  INCLUYE SUMINISTRO E INSTALACIÓN</t>
  </si>
  <si>
    <t>SEÑAL INFORMATIVA SI-05, TABLERO 88.03cm x 50.95cm REFLECTIVO ALTA INTENSIDAD, PEDESTAL EN ÁNGULO DE 2"x2"x1/4" H= 2.60m EN PINTURA ELECTROSTÁTICA.  INCLUYE SUMINISTRO E INSTALACIÓN</t>
  </si>
  <si>
    <t>SEÑAL INFORMATIVA SI-05, TABLERO 1.075m x 0.512m REFLECTIVO ALTA INTENSIDAD, PEDESTAL EN ÁNGULO DE 2"x2"x1/4" H= 2.60m EN PINTURA ELECTROSTÁTICA. INCLUYE SUMINISTRO E INSTALACIÓN</t>
  </si>
  <si>
    <t>SEÑAL ELEVADA BS, TABLERO 2.414m x 1.380m REFLECTIVO DIAMANTE, SOPORTE EN TUBO GALVANIZADO DE 12" EN 7m. CERCHA EN TUBO DE 4" EN 3mm Y 2" EN 2mm. INCLUYE SUMINISTRO E INSTALACIÓN</t>
  </si>
  <si>
    <t>SEÑAL ELEVADA BS, TABLERO 3.322m x 2.111m REFLECTIVO DIAMANTE, SOPORTE EN TUBO GALVANIZADO DE 12" EN 7m. CERCHA EN TUBO DE 4" EN 3mm Y 2" EN 2mm. INCLUYE SUMINISTRO E INSTALACIÓN</t>
  </si>
  <si>
    <t>REEMPLAZO DE TABLERO SEÑAL ELEVADA BS, POR TABLERO GALVANIZADO CALIBRE 20 3.914m x 1.972m REFLECTIVO DIAMANTE. INCLUYE SUMINISTRO E INSTALACIÓN</t>
  </si>
  <si>
    <t>SEÑAL INFORMATIVA SI-05C, TABLERO 60.64cm x 82.50cm REFLECTIVO ALTA INTENSIDAD, PEDESTAL EN ÁNGULO DE 2"x2"x1/4" H= 2.60m EN PINTURA ELECTROSTÁTICA. INCLUYE SUMINISTRO E INSTALACIÓN</t>
  </si>
  <si>
    <t>SEÑAL INFORMATIVA SI-05C, TABLERO 75.09cm x 82.50cm REFLECTIVO ALTA INTENSIDAD, PEDESTAL EN ÁNGULO DE 2"x2"x1/4" H= 2.60m EN PINTURA ELECTROSTÁTICA. INCLUYE SUMINISTRO E INSTALACIÓN</t>
  </si>
  <si>
    <t>SEÑAL INFORMATIVA SI-05C, TABLERO 76.09cm x 97.51cm REFLECTIVO ALTA INTENSIDAD, PEDESTAL EN ÁNGULO DE 2"x2"x1/4" H= 2.60m EN PINTURA ELECTROSTÁTICA. INCLUYE SUMINISTRO E INSTALACIÓN</t>
  </si>
  <si>
    <t>SEÑAL INFORMATIVA SI-05C, TABLERO 75.01cm x 82.50cm REFLECTIVO ALTA INTENSIDAD, PEDESTAL EN ÁNGULO DE 2"x2"x1/4" H= 2.60m EN PINTURA ELECTROSTÁTICA. INCLUYE SUMINISTRO E INSTALACIÓN</t>
  </si>
  <si>
    <t>SEÑAL INFORMATIVA BS, TABLERO 2.696m x 1.380m REFLECTIVO DIAMANTE, SOPORTE EN TUBO GALVANIZADO DE 12" x 7m. CERCHA EN TUBO DE 4" EN 3mm Y 2" EN 2mm. INCLUYE SUMINISTRO E INSTALACIÓN</t>
  </si>
  <si>
    <t>SEÑAL INFORMATIVA SI-05, TABLERO 1.119m x 0.512m REFLECTIVO ALTA INTENSIDAD, PEDESTAL EN ÁNGULO DE 2"x2"x1/4" H= 2.60m EN PINTURA ELECTROSTÁTICA. INCLUYE SUMINISTRO E INSTALACIÓN</t>
  </si>
  <si>
    <t>4 DUCTOS D=3" PVC-TDP (No Incluye Rellenos ni excavación). SUMINISTRO E INSTALACIÓN.</t>
  </si>
  <si>
    <t>9 DUCTOS D=6" + 2 DUCTOS DE 3" - IMC EN CERCHA METÁLICA. SUMINISTRO E INSTALACIÓN. INCLUYE CONECTOR METÁLICO DE PUESTA A TIERRA DE 3" Y 6" EN CADA EXTREMO.</t>
  </si>
  <si>
    <t>TUBERIA PVC D=14" TIPO U.M. RDE 21 (Suministro e Instalación)</t>
  </si>
  <si>
    <t xml:space="preserve">9 DUCTOS D=6" + 2 DUCTOS DE 3" - PVC-TDP INCLUYE SUMINISTRO E INSTALACIÓN. </t>
  </si>
  <si>
    <t>TUBERÍA DE POLIETILENO DE 1" EN ANDÉN DE CONCRETO. SUMINISTRO E INSTALACIÓN</t>
  </si>
  <si>
    <t>CÁRCAMO EN CONCRETO PARA TUBERÍA DE ACERO DE 8" EN CALZADA ASFALTO. INCLUYE SUMINISTRO Y COLOCACIÓN DE MATERIALES Y MANO DE OBRA.</t>
  </si>
  <si>
    <t>CÁRCAMO EN CONCRETO PARA TUBERÍA DE POLIETILENO DE 3", 4" Y 6" EN CALZADA ASFALTO.INCLUYE SUMINISTRO Y COLOCACIÓN DE MATERIALES Y MANO DE OBRA.</t>
  </si>
  <si>
    <t>CÁMARA DE INSPECCIÓN (30P) EN MAMPOSTERÍA (E= 0.26M ALTURA 1.80M) Y CONCRETO PARA ALCANTARILLADO, CON DIÁMETRO 1.20M (SUMINISTRO E INSTALACIÓN. INCLUYE PLACA DE CUBIERTA PREFABRICADA D= 1.70M, ESCALERA DE GATO NORMA NORMA EAAB NS-029-11V.3.4, MATERIAL DE RELLENO ESTRUCTURAL, GEOTEXTIL, CONCRETO Y MORTERO IMPERMEABILIZADO, MATERIAL DE REEMPLAZO, EXCAVACION, ACERO DE REFUERZO, TAPA PARA POZO PLASTICA EN POLIPROPILENO, LADRILLO TOLETE RECOCIDO 24x12x6 Y EQUIPOS)</t>
  </si>
  <si>
    <t>CÁMARA DE INSPECCIÓN (6P) E= 0.26M CONCRETO PARA ALCANTARILLADO, CON DIÁMETRO 1.20M (SUMINISTRO E INSTALACIÓN. INCLUYE PLACA DE CUBIERTA PREFABRICADA D= 1.70M, ESCALERA DE GATO NORMA NORMA EAAB NS-029-11V.3.4, MATERIAL DE RELLENO ESTRUCTURAL, CONCRETO IMPERMEABILIZADO, MATERIAL DE REEMPLAZO, EXCAVACION, ACERO DE REFUERZO, TAPA PARA POZO PLASTICA EN POLIPROPILENO Y EQUIPOS)</t>
  </si>
  <si>
    <t>CÁMARA DE INSPECCIÓN (7P) E= 0.26M CONCRETO PARA ALCANTARILLADO, CON DIÁMETRO 1.20M (SUMINISTRO E INSTALACIÓN. INCLUYE PLACA DE CUBIERTA PREFABRICADA D= 1.70M, ESCALERA DE GATO NORMA NORMA EAAB NS-029-11V.3.4, MATERIAL DE RELLENO ESTRUCTURAL, CONCRETO IMPERMEABILIZADO, MATERIAL DE REEMPLAZO, EXCAVACION, ACERO DE REFUERZO, TAPA PARA POZO PLASTICA EN POLIPROPILENO Y EQUIPOS)</t>
  </si>
  <si>
    <t>PRUEBA DE CARGA ESTÁTICA PARA PUENTE VEHICULAR CON SUPERESTRUCTURA EN CONCRETO. (INCLUYE LOGISTICA, EQUIPOS Y PERSONAL PARA TOMA DE INFORMACION, PROCESAMIENTO DE LA MISMA Y ENTREGA DE INFORME FINAL)</t>
  </si>
  <si>
    <t>PRUEBA DE CARGA ESTÁTICA PARA PUENTE PEATONAL INCLUYE PUNTOS DE CONTROL PARA DESPLAZAMIENTO VERTICAL DE DEFORMIMETROS DE CARATULA Y PUNTOS DE CONTROL PARA DESPLAZAMIENTO LATERAL. (INCLUYE LOGÍSTICA, EQUIPOS Y PERSONAL PARA TOMA DE INFORMACIÓN, PROCESAMIENTO DE LA MISMA Y ENTREGA DE INFORME FINAL). INCLUYE ALQUILER Y MANEJO DE LASTRE (CANECAS Y AGUA).</t>
  </si>
  <si>
    <t>PILOTE PREEXCAVADO DE DIÁMETRO 30 cm CONCRETO TREMIE DE 4000 PSI (280 Kg/Cm2) ACELERADO A 2 DÍAS. INCLUYE ACELERANTE, ALQUILER DE EQUIPO DE PERFORACIÓN CON OPERARIO, MOTOBOMBA, BENTONITA, MANO DE OBRA, TRANSPORTE Y DISPOSICIÓN FINAL DE ESCOMBROS EN SITIO AUTORIZADO. DISTANCIA DE TRANSPORTE 21 Km.</t>
  </si>
  <si>
    <t>PILOTE PREEXCAVADO DE DIÁMETRO 45 cm Concreto TREMIE 4000 PSI. ACELERADO A 2 DIAS. INCL. ACERO DE 60000 PSI 103.50 Kg/M3, TRANSPORTE Y DISPOSICIÓN FINAL DE ESCOMBROS EN SITIO AUTORIZADO. DISTANCIA DE TRANSPORTE 21 KM. MOVILIZACIÓN, MONTAJE Y DESMONTAJE DE EQUIPOS.</t>
  </si>
  <si>
    <t>TORONES POSTENSADOS PARA REFORZAMIENTO EXTERNO DE 1/2" TENSIONADO 16,9 TON. SUMINISTRO E INSTALACIÓN, TENSIONAMIENTO, MANO DE OBRA, EQUIPOS EN GENERAL. duplicado 1</t>
  </si>
  <si>
    <t>PILOTE PREEXCAVADO DE DIÁMETRO 45 cm Concreto TREMIE 4000 PSI. ACELERADO A 2 DIAS. INCL. ACERO DE 60000 PSI 257 Kg/M3, TRANSPORTE Y DISPOSICIÓN FINAL DE ESCOMBROS EN SITIO AUTORIZADO. DISTANCIA DE TRANSPORTE 21 KM. MOVILIZACIÓN, MONTAJE Y DESMONTAJE DE EQUIPOS.</t>
  </si>
  <si>
    <t>APOYO ELASTOMERICO DE 30CM x 30CM x 5CM. DUREZA 60 CON REFUERZOS 1/8" INCLUYE SUMINISTRO E INSTALACIÓN</t>
  </si>
  <si>
    <t>APOYO ELASTOMERICO DE 20CM x 20CM x 5CM. DUREZA 60 CON REFUERZOS 1/8" INCLUYE SUMINISTRO E INSTALACIÓN</t>
  </si>
  <si>
    <t>SUMINISTRO E INSTALACION DE BARRERAS DE ALUMINIO SEMIDURO DE 2mm EN SECCIONES DE ACUERDO AL ANCHO DE CLZADA CON ACOPLE DE BARRERA A COLUMNA, ENCINTADA CON LAMINA REFLECTIVA GRAD. ING. EN FRANJAS BLANCAS Y ROJAS CON INCLINACION DE 45° DESCENDIENDO HACIA LA IZQUIERDA</t>
  </si>
  <si>
    <t>SUMINISTRO E INSTALACION DE COLUMNAS DE ACCIONAMIENTO ELECTRICO PARA BARRERAS DE ALUMINIO DE DOS Y HASTA DIEZ METROS DE LONGITUD, CUYO DISEÑO GARANTIZA OPERACIÓN PERMANENTE, MOTOR DE 1/2 Y/O 34/4 A 1 Hp 110 Vol AC. MOTO REDUCTOR Y TRANSMISION REDUCTORA DE VELOCIDAD, CON EMBRAGUE MECANICO PARA PERMITIR LA OPERACION MANUAL, LIMITADORES ELECTRO MECANICOS PARA DETENER LA BARRERA DE MANERA SEMIAUTOMATICA, Y CONTRA PESOS DE ACUERDO AL VOLUMEN DE LA BARRERA.</t>
  </si>
  <si>
    <t>EXCAVACIÓN PARA CAISSON D=1.50M (incl. excavación, cargue y retiro de sobrantes)</t>
  </si>
  <si>
    <t>TOTEM H=12m, DESMONTE.INCLUYE TRASLADO Y MONTAJE EN SITIO SELECCIONADO   TRANSPORTE  DE ESTRUCTURA DE TOTEM SEGUN PLANOS DE DISEÑO, INCLUYE TODOS LOS ACABADOS, LOGOS Y MAPA, SIN RELOJ PARA EXTERIORES DE DOBLE CARA.</t>
  </si>
  <si>
    <t>DESMONTE Y TRASLADO CABINA PARA PAGO. INCLUYE VENTANAS PUNTO DE PAGO. SUMINISTRO E INSTALACION. (VENTANA FIJA MONTANTE Y VIDRIO TEMPLADO DE 6mm V-2 CUERPO DE 1.0mx0.36m); MESON EN ACERO DE 0.43mx2.56m, CAL. 18 4"x8" SATINADO. SOLDADURA PARA ACERO INOXIDABLE Y REFUERZOS EN ACERO INOXIDABLES CAL. 18; PANEL EN LAMINA DE ACERO INOXIDABLE CAL. 18 MURO ANCHO. INCLUYE LAMINA DE 4"x8" PARA PANELES ENTAMBORADOS Y REFUERZOS INTERNOS, PLATINAS DE ANCLAJE, PASAVIDRIOS EN LAMINA CR CAL 18, TORNILLO, PINTURA ELECTROSTATICA Y LIMPIEZA QUIMICA; PUERTA METALICA ENTAMBORADA CAL. 18 DE 4"x8", PINTURA ELECTROSTATICA COLOR GRIS 7014, A= 83m. INCLUYE MARCO EN LAMINA CAL. 18 DESARROLLO 0.20m, VISAGFRAS REDONDAS 3/4", CERRADURA PICO DE LORO, ANCLAJE Y PINTURA ELECTROSTATICA; CAJONES PARA CAMBIOS, MONEDEROS EN ACERO INOXIDABLE 0.20m x 0.20m. EN LAMINA DE ACERO INOXIDABLE CAL. 18 4" x 8" SATINADO Y SOLDADURA PARA ACERO INOXIDABLE.</t>
  </si>
  <si>
    <t>DESMONTE DE TORNIQUETES EN ÁREA DE ACCESO A ESTACIONES DE TRANSMILENIO</t>
  </si>
  <si>
    <t>PUERTA METÁLICA ENTAMBORADA CAL 18 DE 4" INCLUYE PINTURA ELECTROSTÁTICA COLOR GRIS 7014 INCLUYE MARCO BISAGRAS REDONDAS Y CERRADURA. SUMINISTRO E INSTALACIÓN.</t>
  </si>
  <si>
    <t>PANEL EN LAMINA DE ACERO INOXIDABLE CAL 18 MURO ANCHO INCLUYE LAMINA 4" x 8" PARA PANELES ENTAMBORADOS Y  REFUERZOS INTERNOS PLATINAS DE ANCLAJE PASAVIDRIOS EN LAMINA COLD ROLL 18 TORNILLOS PINTURA ELECTROESTATICA  Y LIMPIEZA QUÍMICA. SUMINISTRO E INSTALACIÓN.</t>
  </si>
  <si>
    <t>FLANCHE LATERAL REMATE DE CUBIERTA EN LAMINA GALVANIZADA Y PINTADA DESARROLLO DE 20 CM. SUMINISTRO E INSTALACIÓN.</t>
  </si>
  <si>
    <t>CIELO RASO EN BANDEJA TILE DE 610 mm x 610mm EN ALUZINC PERFORADO PERFIL CLP INCLUYE PERFILES DE FIJACIÓN SISTEMA DE SUSPENSIÓN Y ESPACIO PARA LAMPARAS. SUMINISTRO E INSTALACIÓN.</t>
  </si>
  <si>
    <t>BARANDAS EN ACERO INOXIDABLE VAGON (BARANDAS INTERNAS EN ACERO INOXIDABLE ALTURA DE 0,80m LONGITUD 0,67m. SUMINISTRO E INSTALACIÓN.</t>
  </si>
  <si>
    <t>BARANDAS EN ACERO INOXIDABLE PARA VAGÓN (BARANDAS INTERNAS. TUBERIA ACERO INOX. D=2" CAL 16. 1 DIVISORIO HORIZONTAL. H= 0,80m L= 2,00m). SUMINISTRO E INSTALACIÓN.</t>
  </si>
  <si>
    <t>LUCERNARIO EN POLICARBONATO MACIZO DE 3 MM DE ESPESOR COLOR CRISTAL CON SOPORTES EN PERFIL TUBULAR DE 0,25m x 0,25m CADA 1,20m POR ENCIMA Y POR DEBAJO  Y CON CONECTOR TIPO OMEGA O EQUIVALENTE CADA 2,05m  INCLUYE FLANCHES LATERALES INTERNOS DE POLICARBONATO. SUMINISTRO E INSTALACIÓN.</t>
  </si>
  <si>
    <t>VENTANAS EN ALUMINIO TIPO LENHER DE 1,20m x 0,30m CON ALFAJÍA EN ALUMINIO Y VIDRIO LAMINADO DE 3+3 (6 mm). SUMINISTRO E INSTALACIÓN.</t>
  </si>
  <si>
    <t>VINILO ADHESIVO FABRICADA EN LÁMINA DE ALUMINIO ANODIZADO 1.5mm PARA RUTEROS VALLA "SALIDA GRACIAS OTROS DESTINOS"(185cm x 31,6cm) SEGÚN MANUAL DE IMAGEN DE TRANSMILENIO. SUMINISTRO E INSTALACIÓN.</t>
  </si>
  <si>
    <t>VINILO ADHESIVO FABRICADA EN LAMINA DE ALUMINIO PARA SALIDAS LATERALES (275cm x 31,6cm) SEGÚN MANUAL DE IMAGEN DE TRANSMILENIO. SUMINISTRO E INSTALACIÓN.</t>
  </si>
  <si>
    <t>VINILO ADHESIVO FABRICADA EN LAMINA DE ALUMINIO PARA ENTRADA PRINCIPAL DE VAGÓN SALIDA DE VAGÓN  (4,05m x 0,316m) SEGÚN MANUAL DE IMAGEN DE TRANSMILENIO. SUMINISTRO E INSTALACIÓN.</t>
  </si>
  <si>
    <t>VINILO ADHESIVO VINILICO ESMERILADO EFECTO SANDBLASTING  FROSTED CRYSTAL GARANTÍA DE 5 AÑOS EN EXTERIORES SEGÚN MANUAL DE IMAGEN DE TRANSMILENIO. SUMINISTRO E INSTALACIÓN.</t>
  </si>
  <si>
    <t>PINTURA ANTIGRAFITI SOBRE MURO DOS (2) MANOS(Aplicación con brocha. Rendimiento aprox. de 6.0M2 a 10.0M2 por galón. Incluye suministro y colocacion de pintura, lavado de la superficie, pintura gris basalto (LÁTEX ACRÍLICO BASE AGUA - PINTURA ECOTOWER GRIS CEMENTO - Contratipo SikaColor 555W Gris basalto, o Similar, para aplicar sobre concreto, aplicación con brocha o rodillo), agua, combustible y mano de obra)</t>
  </si>
  <si>
    <t>ANÁLISIS AUXILIARES / CARPINTERÍA METÁLICA</t>
  </si>
  <si>
    <t>PUERTA PREFERENCIAL TRANSMILENIO. SUMINISTRO E INSTALACIÓN CON TODOS SUS COMPONENTES Y ACCESORIOS. INCLUYE MARCOS PERIMETRALES DE 0.965m x 2.065m EN TUBULAR CUADRADO COLD ROLLED SECCIÓN 5cm Cal.16 GALVANIZADO Y ACABADO EN PINTURA ELECTROSTÁTICA: PISAVIDRIO EN PERFILERÍA DE ALUMINIO, PARA VIDRIOS EXISTENTES DE PUERTAS AUTOMÁTICAS DE 0.85m x 1.94m. INCLUYE TAMBIÉN SISTEMA ANTIVANDALISMO DE APERTURA.</t>
  </si>
  <si>
    <t>PUERTA PREFERENCIAL TRANSMILENIO. SUMINISTRO E INSTALACIÓN CON TODOS SUS COMPONENTES Y ACCESORIOS. INCLUYE MARCOS PERIMETRALES DE 0.965m x 2.065m EN TUBULAR CUADRADO COLD ROLLED SECCIÓN 5cm Cal.16 GALVANIZADO Y ACABADO EN PINTURA ELECTROSTÁTICA: PISAVIDRIO EN PERFILES DE ALUMINIO, PARA VIDRIOS EXISTENTES DE PUERTAS AUTOMÁTICAS DE 0.85m x 1.94m. NO SISTEMA ANTIVANDÁLICO.</t>
  </si>
  <si>
    <t>PUERTA SENCILLA TRANSMILENIO. SUMINISTRO E INSTALACIÓN CON TODOS SUS COMPONENTES Y ACCESORIOS. INCLUYE MARCOS PERIMETRALES DE 0.965m x 2.065m EN TUBULAR CUADRADO COLD ROLLED SECCIÓN 5cm Cal.16 GALVANIZADO Y ACABADO EN PINTURA ELECTROSTÁTICA: PISAVIDRIO EN PERFILES DE ALUMINIO, PARA VIDRIOS EXISTENTES DE PUERTAS AUTOMÁTICAS DE 0.85m x 1.94m. NO SISTEMA ANTIVANDÁLICO.</t>
  </si>
  <si>
    <t>PUERTA SENCILLA TRANSMILENIO. SUMINISTRO E INSTALACIÓN CON TODOS SUS COMPONENTES Y ACCESORIOS. INCLUYE MARCOS PERIMETRALES DE 0.965m x 2.065m EN TUBULAR CUADRADO COLD ROLLED SECCIÓN 5cm Cal.16 GALVANIZADO Y ACABADO EN PINTURA ELECTROSTÁTICA: PISAVIDRIO EN PERFILES DE ALUMINIO, PARA VIDRIOS EXISTENTES DE PUERTAS AUTOMÁTICAS DE 0.85m x 1.94m. INCLUYE TAMBIÉN SISTEMA ANTIVANDÁLICO DE APERTURA.</t>
  </si>
  <si>
    <t>CONSTRUCCIÓN PIEZA FUNDIDA EN SITIO SIMILAR A SARDINEL BAJO RAMPA. (Incluye suministro y colocación de concreto de 3000 PSI grava común, formaleta y mano de obra)</t>
  </si>
  <si>
    <t>REJILLA PREFABRICADA EN CONCRETO 0,4m x 0,4m. (Incluye suministro y colocación, mortero de 2000 PSI y mano de obra)</t>
  </si>
  <si>
    <t>NIVELACIÓN DE CAJA DE INSPECCIÓN TIPO VEHICULAR NORMA CODENSA CS 280 H=0,5m   (INCLUYE CONCRETO 3000 PSI PREMEZCLADO, LADRILLO TOLETE RECOCIDO 24x12x6. MORTERO 1:4 IMPERMEABILIZADO HECHO EN OBRA. INCL. REPOSICIÓN DE MARCO Y TAPA PREFABRICADA)</t>
  </si>
  <si>
    <t>SUBBASE GRANULAR CLASE C - CAPA GRANULAR - LECHO FILTRANTE e=150 mm (Incluye transporte y suministro, extendido, nivelación, humedecimiento y compactación)</t>
  </si>
  <si>
    <t>GEODRÉN VIAL H= 1.0m o DRENAFLEX PLANAR H= 1.0m, TUBERÍA DE 100mm (Incluye colocación base granular clase C, suministro y colocación geodren)</t>
  </si>
  <si>
    <t>CONTENEDOR DE RAICES DE 2,80m x 1,20m H=1,00 m. (Incluye construcción de muros en ladrillo tolete, colocación de filtro en gravilla. Incluye tierra negra)</t>
  </si>
  <si>
    <t>BORDE CONTENEDOR DE RAÍCES A-75 (INCLUYE SUMINISTRO E INSTALACIÓN, INCLUYE BASE DE 3cm EN MORTERO 1:3 HECHO EN OBRA)</t>
  </si>
  <si>
    <t>CONCRETO 3000 PSI PARA MURO DE CONTENCIÓN CON ADICIÓN DE MICROFIBRA DE POLIPROPILENO (PREMEZCLADO. INC SUMINISTRO, FORMALETEO Y COLOCACIÓN. NO INCLUYE REFUERZO, CURADO)</t>
  </si>
  <si>
    <t>DENSIFICACIÓN DE TERRENO CON PILOTES EN MADERA INMUNIZADA DIÁMETRO DE 12 Cm Y 12m DE LONGITUD (Incluye transporte)</t>
  </si>
  <si>
    <t>PILOTES DE CONCRETO (PREBARRENADOS) CON DIÁMETRO 0.30M 3000 PSI (Incluye: Excavación, Fundida, Localización, Prehuecos, Agua de Carrotanques, Retiro de lodos y Descabece de pilotes)</t>
  </si>
  <si>
    <t>MEZCLA ASFÁLTICA ALTO MÓDULO MAM-20 (SUMINISTRO, EXTENDIDO, NIVELACIÓN Y COMPACTACIÓN. INCLUYE EMULSIÓN ASFÁLTICA CRL-1 - CRR-1)</t>
  </si>
  <si>
    <t>CASETA PARA CRUCE FÉRREO. CONSTRUCCION A TODO COSTO DE LA CASETA PARA CRUCE FÉRREO Y REUBICACIÓN DE MÁSTILES, SEMÁFOROS Y SEÑALES DEL CRUCE FERREO (INCLUYE ACTIVIDADES PRELIMINARES, CIMENTACION, MAMPOSTERIA, PINTURA, CUBIERTA, INSTALACIONES HIDROSANITARIAS, ELÉCTRICAS, PISOS, CARPINTERIAS METÁLICAS Y DE MADERA. INCLUYE REJA DE CERRAMIENTO Y MURO DE CONTENCIÓN FRENTE AL COLECTOR DE AGUAS LLUVIAS.)</t>
  </si>
  <si>
    <t>ACERO ESTRUCTURAL PARA PUENTE PEATONAL TIPO TRANSMILENIO. Suministro, fabricación, transporte y montaje de estructura metálica con el siguiente esquema de protección y pintura: Sistema de protección básica: (Guía 6.7.1) Galvanizado en caliente (de acuerdo con guía y cartilla).Barrera: Barrera epóxica con poliamida de 1.5 a 2.0 mils de película seca.Acabado: Recubrimiento Uretano brillante tipo Asfáltico Ral 7045 (GRIS) de 1.5 a 2.0 mils.</t>
  </si>
  <si>
    <t>ACERO ESTRUCTURAL PARA PUENTE PEATONAL TIPO TRANSMILENIO. Suministro, fabricación, transporte y montaje de estructura metálica con el siguiente esquema de protección y pintura: Sistema de protección básica: (Guía 6.7.2) Limpieza: SP10.Primer: Imprimante epóxico rico en zinc de 3.5 a 4.0 mils película seca.Barrera: Barrera epóxica con curador poliamida de 3.5 a 4.0 mils película seca.Acabado: Recubrimiento Uretano brillante Asfáltico de 2.5 a 3.0 mils.El espesor total del sistema de protección debe ser al menos 10 mils (DFT)Chorro abrasivo metal casi blanco.</t>
  </si>
  <si>
    <t>ACERO ESTRUCTURAL PARA ESTACIÓN TIPO TRANSMILENIO. Suministro, fabricación, transporte y montaje de estructura metálica con el siguiente esquema de protección y pintura: Sistema de protección básica: (Guía 6.7.1).Pintura: Sistema de protección básica: (Guía 6.7.1)Galvanizado en caliente (de acuerdo guía y cartilla).Barrera: Barrera epóxica con poliamida de 1.5 a 2.0 mils de película seca.Acabado: Recubrimiento Uretano brillante tipo Asfáltico Ral 7045 (GRIS) de 1.5 a 2.0 mils.</t>
  </si>
  <si>
    <t>ACERO ESTRUCTURAL PARA ESTACIÓN TIPO TRANSMILENIO. Suministro, fabricación, transporte y montaje de estructura metálica con el siguiente esquema de protección y pintura: Sistema de protección básica: (Guía 6.7.2) Limpieza: SP10.Primer: Imprimante epóxico rico en zinc de 3.5 a 4.0 mils película seca.Barrera: Barrera epóxica con curador poliamida de 3.5 a 4.0 mils película seca.Acabado: Recubrimiento Uretano brillante Asfáltico de 2.5 a 3.0 mils.El espesor total del sistema de protección debe ser al menos 10 mils (DFT)</t>
  </si>
  <si>
    <t>ACERO ESTRUCTURAL PARA ESTACIÓN TIPO TRANSMILENIO. Suministro, fabricación,  montaje y transporte de estructura metálica con el siguiente esquema de protección y pintura: Sistema de protección Altern. Estación Limpieza: SP6.Primer: Imprimante epóxico fosfato de zinc de 3.0 mils película seca.Acabado: Recubrimiento esmalte Uretano serie 36 Ral 7045 (gris) de 3.0 mils espesor de película seca.Chorro abrasivo comercial.</t>
  </si>
  <si>
    <t>LAVADO Y SONDEO DE REDES DE ALCANTARILLADO ENTRE 6" Y 18" DE DIÁMETRO Y CON GRADO DE COLMATACIÓN MENOR DEL 30%. INCL MANO DE OBRA IDÓNEA, SEÑALIZACIÓN BÁSICA, SUMIN DE COMBUSTIBLE Y AGUA. INCL. IVA</t>
  </si>
  <si>
    <t>LAVADO Y SONDEO DE REDES DE ALCANTARILLADO ENTRE 16" Y 36" DE DIÁMETRO Y CON GRADO DE COLMATACIÓN MENOR DEL 30%. INCLUYE MANO DE OBRA IDÓNEA, SEÑALIZACIÓN BÁSICA, SUMIN DE COMBUSTIBLE Y AGUA. INCL IVA</t>
  </si>
  <si>
    <t>LIMPIEZA GRADO DE LIMPIEZA SEGÚN NORMA SSPC-SP1 - LIMPIEZA CON SOLVENTES.</t>
  </si>
  <si>
    <t>LIMPIEZA GRADO DE LIMPIEZA SEGÚN NORMA SSPC-SP2 - LIMPIEZA MANUAL.</t>
  </si>
  <si>
    <t>LIMPIEZA GRADO DE LIMPIEZA SEGÚN NORMA SSPC-SP3 - LIMPIEZA CON HERRAMIENTAS ELÉCTRICAS.</t>
  </si>
  <si>
    <t>LIMPIEZA GRADO DE LIMPIEZA SEGÚN NORMA SSPC-SP5 - LIMPIEZA CON ABRASIVO METAL BLANCO.</t>
  </si>
  <si>
    <t>LIMPIEZA GRADO DE LIMPIEZA SEGÚN NORMA SSPC-SP7 - LIMPIEZA CON CHORRO ABRASIVO BRUSH-OFF.</t>
  </si>
  <si>
    <t>LIMPIEZA GRADO DE LIMPIEZA SEGÚN NORMA SSPC-SP6 - LIMPIEZA CON CHORRO ABRASIVO COMERCIAL.</t>
  </si>
  <si>
    <t>LIMPIEZA GRADO DE LIMPIEZA SEGÚN NORMA SSPC-SP10 - LIMPIEZA CON CHORRO ABRASIVO METAL CASI BLANCO.</t>
  </si>
  <si>
    <t>SAMBLASTING PARA LIMPIEZA DE ESTRUCTURA METÁLICA</t>
  </si>
  <si>
    <t>GLN</t>
  </si>
  <si>
    <t>EMPATES DE TUBERÍA EN PVC A PVC 10" LINEAL SEGÚN NORMA NS-023 (INCLUYE ACCESORIOS). SUMINISTRO E INSTALACIÓN.</t>
  </si>
  <si>
    <t>MARCO Y TAPA PARA SUMIDERO 0.52m x 0.90m EAAB NP-023. SUMINISTRO E INSTALACIÓN</t>
  </si>
  <si>
    <t>DESCRIPCIÓN</t>
  </si>
  <si>
    <t>PROYECTO TRIÁNGULO DE FENICIA</t>
  </si>
  <si>
    <t xml:space="preserve">PROYECTO DE URBANISMO </t>
  </si>
  <si>
    <t>Cantidad</t>
  </si>
  <si>
    <t>Valor Total</t>
  </si>
  <si>
    <t>ETB</t>
  </si>
  <si>
    <t>MOVISTAR</t>
  </si>
  <si>
    <t>UNE - EPM</t>
  </si>
  <si>
    <t>COLUMBUS NETWORK</t>
  </si>
  <si>
    <t>CCTV</t>
  </si>
  <si>
    <t xml:space="preserve">Desmantelamiento de caja de paso sencilla de telecomunicaciones. Incluye cargue, retiro y disposición final de escombros. </t>
  </si>
  <si>
    <t xml:space="preserve">Desmantelamiento de caja de paso doble de telecomunicaciones. Incluye cargue, retiro y disposición final de escombros. </t>
  </si>
  <si>
    <t xml:space="preserve">Desmantelamiento de cámaras T13, T14 y T16. Incluye cargue, retiro y disposición final de escombros. </t>
  </si>
  <si>
    <t>Realce de cajas de paso y cámaras. Incluye materiales, obra civil y herramientas.</t>
  </si>
  <si>
    <t>Construcción de caja de paso sencilla. Incluye materiales, obra civil y herramientas.</t>
  </si>
  <si>
    <t>Construcción de caja de paso doble. Incluye materiales, obra civil y herramientas.</t>
  </si>
  <si>
    <t>Construcción de caja de cámaras T13, T14 y T16. Incluye materiales, obra civil y herramientas.</t>
  </si>
  <si>
    <t>Construcción de caja mural. Incluye materiales, obra civil y herramientas.</t>
  </si>
  <si>
    <t>Canalización subterránea PVC 4x4 4"  (banco de ductos). Incluye materiales y obra civil.</t>
  </si>
  <si>
    <t>Canalización subterránea PVC 1x2 2"  (banco de ductos). Incluye materiales y obra civil.</t>
  </si>
  <si>
    <t>Canalización subterránea 1 ducto= 4" PVC - TDP. Incluye excavación, humedecimiento, compactación de relleno en arena de peña y material de excavación.</t>
  </si>
  <si>
    <t>Subtotal</t>
  </si>
  <si>
    <t>Construcción de caja de paso normalizada. Incluye materiales, obra civil y herramientas.</t>
  </si>
  <si>
    <t>Nivel</t>
  </si>
  <si>
    <t>Excavación manual en material común (incluye cargue, transporte y disposición final)</t>
  </si>
  <si>
    <t>Relleno para redes en sub base granular B-200 (Suministro, Extendido, Humedecimiento y Compactación)</t>
  </si>
  <si>
    <t>Concreto 2500 PSI para redes  (Suministro y Colocación)</t>
  </si>
  <si>
    <t>Demolición y Retiro de Redes Existentes</t>
  </si>
  <si>
    <t>Arboles</t>
  </si>
  <si>
    <t>Poste metálico AP, H=6m Tipo M130 doble (Inc. Sumin., Izaje, Aplomado, Inst., Base según Norma AP330 y Luminarias 70W)</t>
  </si>
  <si>
    <t>Banca en concreto tipo M31 (Suministro e Instalación)</t>
  </si>
  <si>
    <t>Caneca de acero inoxidable tipo Barcelona (Suministro e instalación. Incluye concreto para anclaje de 3000 PSI premezclado grava común)</t>
  </si>
  <si>
    <t>Banca en concreto tipo M40 (Suministro e Instalación)</t>
  </si>
  <si>
    <t xml:space="preserve"> </t>
  </si>
  <si>
    <t>Señalización horizontal</t>
  </si>
  <si>
    <t>Señalización vertical</t>
  </si>
  <si>
    <t>Tacha reflectiva unidireccional (Incluye Suministro e Instalación)</t>
  </si>
  <si>
    <t>SUBTOTAL</t>
  </si>
  <si>
    <t>Und</t>
  </si>
  <si>
    <t>Movimiento de tierras</t>
  </si>
  <si>
    <t>II. Sistema de energía eléctrica</t>
  </si>
  <si>
    <t>V. Sistema de gas natural</t>
  </si>
  <si>
    <t>III. Sistema de movilidad</t>
  </si>
  <si>
    <t>IV. Sistema de telecomunicaciones</t>
  </si>
  <si>
    <t>m²</t>
  </si>
  <si>
    <t>Franja guía</t>
  </si>
  <si>
    <t>Franja de seguridad</t>
  </si>
  <si>
    <t>Mobiliario</t>
  </si>
  <si>
    <t>Redes Alcantarillado Combinado</t>
  </si>
  <si>
    <t>Redes de acueducto</t>
  </si>
  <si>
    <t>Redes nuevas</t>
  </si>
  <si>
    <t>Obra civil</t>
  </si>
  <si>
    <t>Obra mecánica</t>
  </si>
  <si>
    <t>Expansiones</t>
  </si>
  <si>
    <t>Subterranización de redes aéreas</t>
  </si>
  <si>
    <t>Restitución de redes subterráneas</t>
  </si>
  <si>
    <t xml:space="preserve">Tubería CCP D= 27” </t>
  </si>
  <si>
    <t xml:space="preserve">Tubería CCP D= 24” </t>
  </si>
  <si>
    <t>Codo CCP 90° D= 24”</t>
  </si>
  <si>
    <t>Codo CCP 45° D= 27”</t>
  </si>
  <si>
    <t>Macromedidor D= 12"</t>
  </si>
  <si>
    <t>Cilindro pozo inspección en mampostería e=0.25m (Inc. Sumin. y Const, Acero para Escaleras, Geotextil y Pañete Impermeab.)</t>
  </si>
  <si>
    <t>Escalera de acceso - ASTM A-36 H&lt;=2.00</t>
  </si>
  <si>
    <t>Nivelación de pozo (Hasta rasante en Concreto 3000 PSI Hecho en Obra, h=0.15m. Incluye Suministro y Construcción)</t>
  </si>
  <si>
    <t>Caja de inspección de 1.0x1.0m (H=1,0m. Incluye Suministro y Construcción. Incluye Marco y Tapa. No Inc. Base y Cañuela)</t>
  </si>
  <si>
    <t>Tanque SUDS Volumen 150 m³</t>
  </si>
  <si>
    <t>m³</t>
  </si>
  <si>
    <t>Relleno en recebo común (Suministro e instalación  Extendido manual, Humedecimiento y Compactación transporte a 28 km).</t>
  </si>
  <si>
    <t>Excavación red 12 a 36" protección temporal H&lt;=3</t>
  </si>
  <si>
    <t>Relleno con mezcla de gravilla de 3/4" y arena de río (Relación 1:1) suministro y colocación. (Incluye transporte, Suministro, Extendido manual y Colocación).</t>
  </si>
  <si>
    <t>Demolición pavimento asfált. e=variable (Incluye retiro)</t>
  </si>
  <si>
    <t>Vados peatonales</t>
  </si>
  <si>
    <t>Accesos vehiculares</t>
  </si>
  <si>
    <t>AIU (35%)</t>
  </si>
  <si>
    <t>Gaviones- Suministro y construcción. Incluye rajón, malla para gaviones y alambre recocido.</t>
  </si>
  <si>
    <t>SISTEMA</t>
  </si>
  <si>
    <t>Mezcla asfáltica en caliente tipo denso MD12 asfalto convencional (Suministro, Extendido, Nivelación y Compactación)</t>
  </si>
  <si>
    <t>Base granular clase A (BG_A) (Suministro, Extendido, Nivelación, Humedecimiento y Compactación con vibrocompactador)</t>
  </si>
  <si>
    <t>Acero de Refuerzo (Incluye Suministro, Figurado y Fijación)</t>
  </si>
  <si>
    <t>VI.A Demoliciones</t>
  </si>
  <si>
    <t>VI.B Obras de mitigación (pantalla)</t>
  </si>
  <si>
    <t>Costo directo por m2</t>
  </si>
  <si>
    <t>ESTIMACIÓN DE COSTOS (ANTEPROYECTO)</t>
  </si>
  <si>
    <t>Demoliciones de viviendas existentes</t>
  </si>
  <si>
    <t>1.1</t>
  </si>
  <si>
    <t>1.1.1</t>
  </si>
  <si>
    <t>1.1.3</t>
  </si>
  <si>
    <t>1.1.4</t>
  </si>
  <si>
    <t>1.2</t>
  </si>
  <si>
    <t>1.2.1</t>
  </si>
  <si>
    <t>1.2.2</t>
  </si>
  <si>
    <t>1.2.3</t>
  </si>
  <si>
    <t>2.1</t>
  </si>
  <si>
    <t>2.1.1</t>
  </si>
  <si>
    <t>2.1.2</t>
  </si>
  <si>
    <t>2.2</t>
  </si>
  <si>
    <t>2.2.1</t>
  </si>
  <si>
    <t>2.2.2</t>
  </si>
  <si>
    <t>3.1</t>
  </si>
  <si>
    <t>3.1.1</t>
  </si>
  <si>
    <t>3.1.2</t>
  </si>
  <si>
    <t>Señalización y demarcación</t>
  </si>
  <si>
    <t>4.1</t>
  </si>
  <si>
    <t>4.1.1</t>
  </si>
  <si>
    <t>5.1</t>
  </si>
  <si>
    <t>5.1.1</t>
  </si>
  <si>
    <t>5.1.2</t>
  </si>
  <si>
    <t>5.1.3</t>
  </si>
  <si>
    <t>5.2</t>
  </si>
  <si>
    <t>6.1</t>
  </si>
  <si>
    <t>6.1.1</t>
  </si>
  <si>
    <t>6.1.2</t>
  </si>
  <si>
    <t>6.1.3</t>
  </si>
  <si>
    <t>6.1.4</t>
  </si>
  <si>
    <t>6.1.5</t>
  </si>
  <si>
    <t>6.1.6</t>
  </si>
  <si>
    <t>6.1.7</t>
  </si>
  <si>
    <t>6.2</t>
  </si>
  <si>
    <t>6.2.1</t>
  </si>
  <si>
    <t>6.2.2</t>
  </si>
  <si>
    <t>6.2.3</t>
  </si>
  <si>
    <t>6.2.4</t>
  </si>
  <si>
    <t>6.2.5</t>
  </si>
  <si>
    <t>6.2.6</t>
  </si>
  <si>
    <t>6.2.7</t>
  </si>
  <si>
    <t>6.2.8</t>
  </si>
  <si>
    <t>6.2.9</t>
  </si>
  <si>
    <t>Accesos</t>
  </si>
  <si>
    <t>I. Sistema de acueducto y alcantarillado combinado</t>
  </si>
  <si>
    <t>% Sobre Costo Directo</t>
  </si>
  <si>
    <t>ID Ítem</t>
  </si>
  <si>
    <t>Subbase granular clase A (SBG_A) (Suministro, Extendido, Nivelación, Humedecimiento y Compactación con vibrocompactador)</t>
  </si>
  <si>
    <t>Sumidero combinado en vía</t>
  </si>
  <si>
    <t>Construcción de cámara de inspección doble CS 276</t>
  </si>
  <si>
    <t>Tacha reflectiva bidireccional (Incluye suministro e instalación).</t>
  </si>
  <si>
    <t>COD. IDU</t>
  </si>
  <si>
    <t>Señal vertical grupo I (60x60cm) (Incluye Suministro e Instalación)</t>
  </si>
  <si>
    <t>Parque Piedemonte (UAU 4 Y 5)</t>
  </si>
  <si>
    <t>Plazuela (UAU2)</t>
  </si>
  <si>
    <t>Plaza Central (UAU 3)</t>
  </si>
  <si>
    <t>Andenes MV Intermedia</t>
  </si>
  <si>
    <t>Andenes MV Arterial</t>
  </si>
  <si>
    <t>UND</t>
  </si>
  <si>
    <t>Señal doble de 60cm, reflectivo alta densidad tipo IV, en lámina galvanizada, pedestal en ángulo SP/SR/SI. Suministro e instalación.</t>
  </si>
  <si>
    <t>Tablero en lámina galvanizada C-16, material reflectivo alta densidad tipo IV,  S1-05, S1-27, SI-28, SI-05C. Suministro e instalación.</t>
  </si>
  <si>
    <t>Pedestales en ángulo para señales SI-05, SI-27, SI-28, SI-05C para dimensiones iguales o menores a 75 x 100cm. suministro e instalación.</t>
  </si>
  <si>
    <t>Señal doble de cicloruta (Incluye Suministro e Instalación)</t>
  </si>
  <si>
    <t>Señal vertical una cara para cicloruta paral 3m, ángulo de 2x1/4x3m lamina cal. 16 pintada por una cara 0.60m x 0.60m o 0.75m x 0.75m (Incluye suministro e instalación)</t>
  </si>
  <si>
    <t>Resinas termoplásticas para demarcación vial a diferentes trazos (cebras y otros) sin microesferas.  Suministro y aplicación.</t>
  </si>
  <si>
    <t>Resaltos en caucho anclados, longitud 1m, ancho 30cm, ancho 4.5cm. (Incluye suministro e instalación).</t>
  </si>
  <si>
    <t>Demarcación lineal carril ciclorruta a= 0.1mt,  L= 1.20mt  e= 2.3mm en pintura termoplástica. Incluye suministro y aplicación con equipo. Incluye microesferas.</t>
  </si>
  <si>
    <t>Demarcación lineal borde ciclorruta a= 0.1mt,  e= 2.3mm en pintura termoplástica. Incluye suministro y aplicación con equipo. Incluye microesferas..</t>
  </si>
  <si>
    <t>Demarcación lineal parada ciclorruta A= 0.1mt, E= 2.3mm en pintura termoplástica. Incluye suministro y aplicación con equipo. Incluye microesferas.</t>
  </si>
  <si>
    <t>Excavaciones</t>
  </si>
  <si>
    <t>Rellenos</t>
  </si>
  <si>
    <t>Espacio público</t>
  </si>
  <si>
    <t>Señalización</t>
  </si>
  <si>
    <t>Movilidad</t>
  </si>
  <si>
    <t>Acueducto y alcantarillado</t>
  </si>
  <si>
    <t>Gas Natural</t>
  </si>
  <si>
    <t>Espacio Público</t>
  </si>
  <si>
    <t>Paradero tipo M10 (Incluye Suministro e Instalación Incluye bases en Concreto 3000 PSI, Hecho en Obra. No incluye losas de Concreto)</t>
  </si>
  <si>
    <t>Calle 20</t>
  </si>
  <si>
    <t>Calle 21</t>
  </si>
  <si>
    <t>Calle 22</t>
  </si>
  <si>
    <t>Carrera 2</t>
  </si>
  <si>
    <t>Transporte y disposición final de escombros en sitio autorizado (distancia de transporte 30 Km)</t>
  </si>
  <si>
    <t>PRECIO UNITARIO</t>
  </si>
  <si>
    <t>ID_ITEM</t>
  </si>
  <si>
    <t>Redes Eléctricas</t>
  </si>
  <si>
    <t>Pavimentación</t>
  </si>
  <si>
    <t>Redes Telecomunicaciones</t>
  </si>
  <si>
    <t>Redes de Gas</t>
  </si>
  <si>
    <t>Pavimento flexible</t>
  </si>
  <si>
    <t>Mezcla asfáltica en caliente tipo denso MD20 asfalto convencional (Suministro, Extendido, Nivelación y Compactación)</t>
  </si>
  <si>
    <t>1.1.2</t>
  </si>
  <si>
    <t>5.1.4</t>
  </si>
  <si>
    <t>6.1.8</t>
  </si>
  <si>
    <t>6.1.9</t>
  </si>
  <si>
    <t>6.1.10</t>
  </si>
  <si>
    <t>6.1.11</t>
  </si>
  <si>
    <t>6.1.12</t>
  </si>
  <si>
    <t>6.1.13</t>
  </si>
  <si>
    <t>6.1.14</t>
  </si>
  <si>
    <t>6.1.15</t>
  </si>
  <si>
    <t>6.1.16</t>
  </si>
  <si>
    <t>6.1.17</t>
  </si>
  <si>
    <t>6.1.18</t>
  </si>
  <si>
    <t>Acabados Espacio publico</t>
  </si>
  <si>
    <t>7.1</t>
  </si>
  <si>
    <t>7.1.1</t>
  </si>
  <si>
    <t>7.1.2</t>
  </si>
  <si>
    <t>8.1</t>
  </si>
  <si>
    <t>8.1.1</t>
  </si>
  <si>
    <t>8.2</t>
  </si>
  <si>
    <t>8.2.1</t>
  </si>
  <si>
    <t>8.2.2</t>
  </si>
  <si>
    <t>8.2.3</t>
  </si>
  <si>
    <t>8.3</t>
  </si>
  <si>
    <t>8.3.1</t>
  </si>
  <si>
    <t>8.3.2</t>
  </si>
  <si>
    <t>9.1</t>
  </si>
  <si>
    <t>9.1.1</t>
  </si>
  <si>
    <t>9.1.2</t>
  </si>
  <si>
    <t>9.1.3</t>
  </si>
  <si>
    <t>10.1.1</t>
  </si>
  <si>
    <t>10.1.2</t>
  </si>
  <si>
    <t>10.1.3</t>
  </si>
  <si>
    <t>10.1</t>
  </si>
  <si>
    <t>Acero de Refuerzo</t>
  </si>
  <si>
    <t>Concreto convencional</t>
  </si>
  <si>
    <t>Obras de contención y mitigación</t>
  </si>
  <si>
    <t>Obras de drenaje</t>
  </si>
  <si>
    <t>Geotextil NT 2500 para Subdrenes/Filtros (Incluye Suministro e Instalación)</t>
  </si>
  <si>
    <t>Tubería PVC Ø=1" para lloraderos de muro</t>
  </si>
  <si>
    <t>Rellenos para redes y filtros</t>
  </si>
  <si>
    <t>Rellenos para vías</t>
  </si>
  <si>
    <t>7.1.3</t>
  </si>
  <si>
    <t>7.2.1</t>
  </si>
  <si>
    <t>7.2.2</t>
  </si>
  <si>
    <t>7.1.4</t>
  </si>
  <si>
    <t>Afirmado</t>
  </si>
  <si>
    <t>6.1.19</t>
  </si>
  <si>
    <t>6.1.20</t>
  </si>
  <si>
    <t>6.1.21</t>
  </si>
  <si>
    <t>6.1.22</t>
  </si>
  <si>
    <t>6.1.23</t>
  </si>
  <si>
    <t>6.2.10</t>
  </si>
  <si>
    <t>6.2.11</t>
  </si>
  <si>
    <t>6.2.12</t>
  </si>
  <si>
    <t>7.1.5</t>
  </si>
  <si>
    <t>7.1.6</t>
  </si>
  <si>
    <t>7.1.7</t>
  </si>
  <si>
    <t>7.1.8</t>
  </si>
  <si>
    <t>7.1.9</t>
  </si>
  <si>
    <t>7.1.10</t>
  </si>
  <si>
    <t>7.1.11</t>
  </si>
  <si>
    <t>7.1.12</t>
  </si>
  <si>
    <t>7.1.13</t>
  </si>
  <si>
    <t>7.1.14</t>
  </si>
  <si>
    <t>7.1.15</t>
  </si>
  <si>
    <t>7.1.16</t>
  </si>
  <si>
    <t>8.1.2</t>
  </si>
  <si>
    <t>8.1.3</t>
  </si>
  <si>
    <t>8.1.4</t>
  </si>
  <si>
    <t>8.1.5</t>
  </si>
  <si>
    <t>8.1.6</t>
  </si>
  <si>
    <t>8.1.7</t>
  </si>
  <si>
    <t>8.1.8</t>
  </si>
  <si>
    <t>8.1.9</t>
  </si>
  <si>
    <t>10.2</t>
  </si>
  <si>
    <t>10.2.1</t>
  </si>
  <si>
    <t>10.2.2</t>
  </si>
  <si>
    <t>10.3</t>
  </si>
  <si>
    <t>10.3.1</t>
  </si>
  <si>
    <t>10.3.2</t>
  </si>
  <si>
    <t>10.3.3</t>
  </si>
  <si>
    <t>11.1</t>
  </si>
  <si>
    <t>11.1.1</t>
  </si>
  <si>
    <t>11.1.2</t>
  </si>
  <si>
    <t>12.1</t>
  </si>
  <si>
    <t>12.1.1</t>
  </si>
  <si>
    <t>12.1.2</t>
  </si>
  <si>
    <t>12.1.3</t>
  </si>
  <si>
    <t>Concreto</t>
  </si>
  <si>
    <t>Acero</t>
  </si>
  <si>
    <t>1.3</t>
  </si>
  <si>
    <t>Retiro Redes aéreas</t>
  </si>
  <si>
    <t>1.3.1</t>
  </si>
  <si>
    <t>1.3.2</t>
  </si>
  <si>
    <t>1.3.3</t>
  </si>
  <si>
    <t>1.3.4</t>
  </si>
  <si>
    <t>1.3.5</t>
  </si>
  <si>
    <t>1.3.6</t>
  </si>
  <si>
    <t>1.3.7</t>
  </si>
  <si>
    <t>1.3.8</t>
  </si>
  <si>
    <t>1.3.9</t>
  </si>
  <si>
    <t>1.3.10</t>
  </si>
  <si>
    <t>1.4</t>
  </si>
  <si>
    <t>1.4.1</t>
  </si>
  <si>
    <t>1.4.2</t>
  </si>
  <si>
    <t>10.1.4</t>
  </si>
  <si>
    <t>10.1.5</t>
  </si>
  <si>
    <t>10.1.6</t>
  </si>
  <si>
    <t>10.1.7</t>
  </si>
  <si>
    <t>10.1.8</t>
  </si>
  <si>
    <t>10.1.9</t>
  </si>
  <si>
    <t>10.1.10</t>
  </si>
  <si>
    <t>10.1.11</t>
  </si>
  <si>
    <t>10.1.12</t>
  </si>
  <si>
    <t>10.1.13</t>
  </si>
  <si>
    <t>10.1.14</t>
  </si>
  <si>
    <t>10.1.15</t>
  </si>
  <si>
    <t>10.1.16</t>
  </si>
  <si>
    <t>10.3.4</t>
  </si>
  <si>
    <t>10.3.5</t>
  </si>
  <si>
    <t>10.3.6</t>
  </si>
  <si>
    <t>10.3.7</t>
  </si>
  <si>
    <t>12.1.4</t>
  </si>
  <si>
    <t>12.1.5</t>
  </si>
  <si>
    <t>12.1.6</t>
  </si>
  <si>
    <t>12.1.7</t>
  </si>
  <si>
    <t>12.1.8</t>
  </si>
  <si>
    <t>12.1.9</t>
  </si>
  <si>
    <t>12.1.10</t>
  </si>
  <si>
    <t>12.1.11</t>
  </si>
  <si>
    <t>12.1.12</t>
  </si>
  <si>
    <t>12.1.13</t>
  </si>
  <si>
    <t>12.1.14</t>
  </si>
  <si>
    <t>12.1.15</t>
  </si>
  <si>
    <t>12.1.16</t>
  </si>
  <si>
    <t>12.1.17</t>
  </si>
  <si>
    <t>12.1.18</t>
  </si>
  <si>
    <t>12.1.19</t>
  </si>
  <si>
    <t>12.1.20</t>
  </si>
  <si>
    <t>12.1.21</t>
  </si>
  <si>
    <t>12.1.22</t>
  </si>
  <si>
    <t>12.1.23</t>
  </si>
  <si>
    <t>12.1.24</t>
  </si>
  <si>
    <t>12.1.25</t>
  </si>
  <si>
    <t>12.2</t>
  </si>
  <si>
    <t>12.2.1</t>
  </si>
  <si>
    <t>12.2.2</t>
  </si>
  <si>
    <t>12.2.3</t>
  </si>
  <si>
    <t>12.2.4</t>
  </si>
  <si>
    <t>12.2.5</t>
  </si>
  <si>
    <t>12.2.6</t>
  </si>
  <si>
    <t>12.2.7</t>
  </si>
  <si>
    <t>12.2.8</t>
  </si>
  <si>
    <t>12.2.9</t>
  </si>
  <si>
    <t>12.2.10</t>
  </si>
  <si>
    <t>12.2.11</t>
  </si>
  <si>
    <t>7.2.3</t>
  </si>
  <si>
    <t>Carrera 1 entre calle 20 y 22</t>
  </si>
  <si>
    <t>Carrera 1 entre Carrera 22 y Calle cerrada</t>
  </si>
  <si>
    <t>Relleno en material seleccionado proveniente de la excavación (Extendido manual, Humedecimiento y Compactación)</t>
  </si>
  <si>
    <t>5.1.5</t>
  </si>
  <si>
    <t>Relleno material filtrante (incluye transporte, suministro, extendido manual y colocación).</t>
  </si>
  <si>
    <t>INVIAS</t>
  </si>
  <si>
    <t>610.5</t>
  </si>
  <si>
    <t>6.2.13</t>
  </si>
  <si>
    <t>Canal de Concreto Polímero MONOBLOCK RD150 20,0</t>
  </si>
  <si>
    <t>6.2.14</t>
  </si>
  <si>
    <t>6.2.15</t>
  </si>
  <si>
    <t>6.2.16</t>
  </si>
  <si>
    <t>6.2.17</t>
  </si>
  <si>
    <t>6.2.18</t>
  </si>
  <si>
    <t>Elemento inspección para Ref. 20.0 F900</t>
  </si>
  <si>
    <t>1.1.5</t>
  </si>
  <si>
    <t>Excavación filtros pantalla protección temporal H=4 m</t>
  </si>
  <si>
    <t>Obras de contención muro gaviones</t>
  </si>
  <si>
    <t>Canal de Concreto Polímero MONOBLOCK RD200 20,0</t>
  </si>
  <si>
    <t>Obras de mitigación pantalla y malla</t>
  </si>
  <si>
    <t>Accesos y canales</t>
  </si>
  <si>
    <t>Precio Unitario</t>
  </si>
  <si>
    <t>Telecomunicaciones</t>
  </si>
  <si>
    <t>1.1.6</t>
  </si>
  <si>
    <t>Excavación manual en material común (incluye cargue)</t>
  </si>
  <si>
    <t>3.1.3</t>
  </si>
  <si>
    <t>Concreto 4000 PSI para muro de contención (Premezclado. Incluye Suministro, Formaleteo y Colocación. No incluye Refuerzo, Curado).</t>
  </si>
  <si>
    <t>Concreto f'c= 28 MPa tremie muros pantalla- no incluye refuerzo, Incluye excavación, bombeo, transporte y disposición final</t>
  </si>
  <si>
    <t>Redes Hidráulicas</t>
  </si>
  <si>
    <t>Placa fondo D=1.70m pozo de inspección (Fundida en Sitio. Incl. Sumin, Formaleta, Ref, Inst. Incl. Concreto 2000 PSI de base)</t>
  </si>
  <si>
    <t>Poste metálico 9 metros (Incluye Suministro, Izaje, Aplomado e instalación, brazo sencillo y base según norma AP802)</t>
  </si>
  <si>
    <t>Base en concreto 3000 PSI para poste metálico 9 m (Incluye Suministro, construcción y refuerzo) Norma AP802</t>
  </si>
  <si>
    <t>Base en concreto 3000 PSI para poste metálico 12 m (Incluye Suministro, construcción y refuerzo) Norma AP802</t>
  </si>
  <si>
    <t>Construcción de cámara de inspección sencilla CS 274</t>
  </si>
  <si>
    <t xml:space="preserve">Transformador trifásico de 45 KVA 380 / 220 V </t>
  </si>
  <si>
    <t>Tuberías y accesorios</t>
  </si>
  <si>
    <t>Tubería en PE D= 3/4" para interferencias 1-3-4-5-8-9-10-11-13-15. Incluye suministro y colocación.</t>
  </si>
  <si>
    <t>Tubería en PE D= 1" para interferencias 7-14. Incluye suministro y colocación.</t>
  </si>
  <si>
    <t>Tubería en PE D= 3" 6-12. Incluye suministro y colocación.</t>
  </si>
  <si>
    <t>Cancha múltiple abierta</t>
  </si>
  <si>
    <t>Canalizaciones Paisajísticas</t>
  </si>
  <si>
    <t>Protector de árbol tipo M90 (Incluye Suministro e Instalación. No Incluye bases)</t>
  </si>
  <si>
    <t>Demarcación línea continua A=0.12m (e=2.3mm,Termoplástica. Incluye Suministro y Aplicación con Equipo. Incluye Microesferas)</t>
  </si>
  <si>
    <t>Demarcación línea continua A=0.15m  (e=2.3mm,Termoplástica. Incluye Suministro y Aplicación con Equipo. Incluye Microesferas)</t>
  </si>
  <si>
    <t>Flecha direccional "A LA DERECHA" (e=2.3mm,Termoplástica. Inc. Suministro y Aplicación con Equipo. Inc Microesferas). Marca Vial para velocidades menores o iguales a 60 Km/h Área de la Marca: 1.51m2</t>
  </si>
  <si>
    <t>Flecha direccional "DE FRENTE A LA DERECHA" (e=2.3mm,Termoplástica. Inc. Sumin. y Aplic. con Equipo. Inc. Microesferas). Marca Vial para velocidades menores o iguales a 60 Km/h Área de la Marca: 2.18m2</t>
  </si>
  <si>
    <t>Flecha direccional "DE FRENTE" (e=2.3mm,Termoplástica. Inc. Suministro y Aplicación con Equipo. Inc Microesferas). Marca Vial para velocidades menores o iguales a 60 Km/h Área de la Marca: 1.20 m2.</t>
  </si>
  <si>
    <t>Demarcación pictograma triángulos ceda el paso en pintura  termoplástica. (e=2.3mm. Incluye suministro y aplicación con equipo. Incluye Microesferas (A= 1.434m2). Incluye pictograma.</t>
  </si>
  <si>
    <t>Demarcación de línea de paso peatonal continua  A= 0.3mt, E= 2.3mm Termoplástica. Incluye suministro y aplicación con equipo. Incluye microesferas.</t>
  </si>
  <si>
    <t>Demarcación de línea sendero peatonal continua A= 0.4mt, E= 2.3mm Termoplástica. Incluye suministro y aplicación con equipo. Incluye microesferas.</t>
  </si>
  <si>
    <t>Demarcación de línea de pare A= 0.6mt, E= 2.3mm Termoplástica. Incluye suministro y aplicación con equipo. Incluye microesferas.</t>
  </si>
  <si>
    <t>Demarcación de línea ceda el paso discontinua de 0.8MT espaciado 0.4MT E=2.3mm en pintura Termoplástica, Incluye suministro y aplicación con equipo. Incluye microesferas.</t>
  </si>
  <si>
    <t>Demarcación línea carril A=0.12M L=3.0 separación=5.0M E=2.3mm, en pintura Termoplástica, Incluye suministro y aplicación con equipo. Incluye microesferas.</t>
  </si>
  <si>
    <t>Flecha direccional "A LA IZQUIERDA" (e= 15 mils. termoplástica. área: 1.5037 m2 según el manual de señalización vial. Suministro y aplicación con equipo. Incluye microesferas.</t>
  </si>
  <si>
    <t>Flecha de frente para ciclorruta en pintura termoplástica. (Incluye suministro, aplicación con microesfera)</t>
  </si>
  <si>
    <t>Demarcación línea de cruce de bicicleta a= 0.4mt, e= 2.3mm termoplástica. Incluye suministro y aplicación con equipo. Incluye microesferas..</t>
  </si>
  <si>
    <t>Demarcación pictograma cicloruta en pintura termoplástica (e=2.3mm incluye suministro y aplicación con equipo, incluye microesferas. Área =2mt2).</t>
  </si>
  <si>
    <t>Demarcación línea de 1 x 1 l=1.0 separación=1.0m a= 0.2mt, e= 2.3mm termoplástica. Incluye suministro y aplicación con equipo. Incluye microesferas.</t>
  </si>
  <si>
    <t>Demarcación metros cuadrado en pintura  tipo trafico base solvente color azul 16 mils y 18 mils (paraderos) (Incluye suministro y aplicación con equipo. Incluye microesferas).</t>
  </si>
  <si>
    <t>Señal de 60cm con plaqueta, dimensiones máximas de 23cmx 45cm,  reflectivo alta densidad tipo IV, en lámina galvanizada, pedestal en ángulo. suministro e instalación.</t>
  </si>
  <si>
    <t>Señal vertical grupo de informativas tipo rectángulo (60cm x 75cm). Incluye suministro e instalación.</t>
  </si>
  <si>
    <t>Señal vertical grupo de preventiva SR-38 y SR-39  tipo rectángulo (75cm x 25cm). Incluye suministro e instalación.</t>
  </si>
  <si>
    <t>Señal vertical grupo de reglamentarias SR-01 tipo octágono con altura de 60cm. Incluye suministro e instalación.</t>
  </si>
  <si>
    <t>Señal vertical grupo de reglamentarias SR-02 tipo triangulo equilátero 60cm. de lado. Incluye suministro e instalación.</t>
  </si>
  <si>
    <t>FUENTE</t>
  </si>
  <si>
    <t>OBSERVACIÓN</t>
  </si>
  <si>
    <t>IDU</t>
  </si>
  <si>
    <t>INGETEC</t>
  </si>
  <si>
    <t>Rellenos con Material Filtrante</t>
  </si>
  <si>
    <t>INVIAS-Cundinamarca 2017-1</t>
  </si>
  <si>
    <t>IDU-PAVCO</t>
  </si>
  <si>
    <t>Se tomo un promedio de los arboles del IDU</t>
  </si>
  <si>
    <t>Precio APU nuevo con ítems de IDU (3710, 4613, 5415, 4676, 5430 y 4286) y suministro de PAVCO (Aguacell)</t>
  </si>
  <si>
    <t>Tubería PVC D=6" Tipo U.M. RDE 21 (Suministro e Instalación)</t>
  </si>
  <si>
    <t>Tubería PVC D=12" Tipo U.M. RDE 21 (Suministro e Instalación)</t>
  </si>
  <si>
    <t>Codo HD 45° extremo liso para PVC D=12" (Suministro e Instalación)</t>
  </si>
  <si>
    <t>Codo HD 11.25° extremo liso para PVC D=6" (Suministro e Instalación)</t>
  </si>
  <si>
    <t>Codo HD 45°extremo liso para PVC D=6" (Suministro e Instalación)</t>
  </si>
  <si>
    <t>Codo HD 90° extremo liso para PVC D=6" (Suministro e Instalación)</t>
  </si>
  <si>
    <t>Tee HD extremo liso 12"x4" (Suministro e Instalación)</t>
  </si>
  <si>
    <t>Tee HD extremo liso 12"x6" (Suministro e Instalación)</t>
  </si>
  <si>
    <t>Tee HD extremo liso 6"x6" (Suministro e Instalación)</t>
  </si>
  <si>
    <t>Tee HD extremo liso 12"x12" (Suministro e Instalación)</t>
  </si>
  <si>
    <t>Unión PVC tipo  U.M. D= 6" (Suministro e Instalación)</t>
  </si>
  <si>
    <t>Unión PVC tipo U.M. D= 8" (Suministro e Instalación)</t>
  </si>
  <si>
    <t>Unión PVC tipo U.M. D= 12" (Suministro e Instalación)</t>
  </si>
  <si>
    <t>Hidrante extremo brida D=6" tipo poste (Suministro e Instalación. No incluye kit de nivelación)</t>
  </si>
  <si>
    <t>Tubería PVC U.M. Ext corrugado/Int liso U.M. Norma NTC 3722-1 D=4" (Incluye Suministro e Instalación)</t>
  </si>
  <si>
    <t>Tubería PVC U.M. Ext corrugado/Int liso U.M. Norma NTC 3722-1 D=6" (Incluye Suministro e Instalación)</t>
  </si>
  <si>
    <t>Tubería PVC U.M. Ext corrugado/Int liso U.M. Norma NTC 3722-1 D=8" (Incluye Suministro e Instalación)</t>
  </si>
  <si>
    <t>Tubería PVC U.M. Ext corrugado/Int liso U.M. Norma NTC 3722-1 D=12" (Incluye Suministro e Instalación)</t>
  </si>
  <si>
    <t>Tubería PVC U.M. Ext corrugado/Int liso U.M. Norma NTC 3722-1 D=16" (Incluye Suministro e Instalación)</t>
  </si>
  <si>
    <t>Tubería PVC U.M. Ext corrugado/Int liso U.M. Norma NTC 3722-1 D=18" (Incluye Suministro e Instalación)</t>
  </si>
  <si>
    <t>Codo 90° CXE PVC Sanitaria D=4" (Incluye suministro e instalación).</t>
  </si>
  <si>
    <t>Cambios</t>
  </si>
  <si>
    <t>Cambio en precio unitario.</t>
  </si>
  <si>
    <t>Se cambio nombre para hacerlo coincidir con base de datos de precios IDU</t>
  </si>
  <si>
    <t>Se cambia precio unitario para ajustarlo a Base de precios IDU 2017 Nov/2017</t>
  </si>
  <si>
    <r>
      <t>IDU</t>
    </r>
    <r>
      <rPr>
        <vertAlign val="superscript"/>
        <sz val="10"/>
        <color theme="1"/>
        <rFont val="Calibri"/>
        <family val="2"/>
        <scheme val="minor"/>
      </rPr>
      <t>(1)</t>
    </r>
  </si>
  <si>
    <r>
      <t>IDU</t>
    </r>
    <r>
      <rPr>
        <vertAlign val="superscript"/>
        <sz val="10"/>
        <color theme="1"/>
        <rFont val="Calibri"/>
        <family val="2"/>
        <scheme val="minor"/>
      </rPr>
      <t>(2)</t>
    </r>
  </si>
  <si>
    <r>
      <t>IDU</t>
    </r>
    <r>
      <rPr>
        <vertAlign val="superscript"/>
        <sz val="10"/>
        <color theme="1"/>
        <rFont val="Calibri"/>
        <family val="2"/>
        <scheme val="minor"/>
      </rPr>
      <t>(3)</t>
    </r>
  </si>
  <si>
    <t>BASE DE DATOS PRECIOS UNITARIOS IDU NOV/2017 (SIN AIU)</t>
  </si>
  <si>
    <t>COSTO R0 CON AIU (35%)</t>
  </si>
  <si>
    <t>Diferencia con la versión anterior</t>
  </si>
  <si>
    <t>Diferencia por ajuste en el precio de 4 ítems de señalización 12.1.4, 12.1.16, 12.1.25 y 12.2.1</t>
  </si>
  <si>
    <t>La diferencia se presenta porque no se sumo ítem 6.2.14, en esta revisión ya lo suma</t>
  </si>
  <si>
    <t>Diferencia por ajuste en precios de ítems 1.1.1, 3.1.1, 5.1.1 y 9.1.3, y ajuste en cantidad del ítem 5.1.1</t>
  </si>
  <si>
    <t>Diferencia por ajuste en el precio de 2 ítems de 7.1.11 y 7.1.12</t>
  </si>
  <si>
    <t>COSTO R1 CON AIU (35%)</t>
  </si>
  <si>
    <t>Precios referenciales de otros proyectos INGETEC</t>
  </si>
  <si>
    <t>VI. Sistema de espacio público (1)</t>
  </si>
  <si>
    <t>VI. Sistema de espacio público (Ver Nota 1)</t>
  </si>
  <si>
    <t>Precios referenciales de otros proyectos INGETEC. Este precio incluye el entibado necesario en este tipo de obras.</t>
  </si>
  <si>
    <t>Precios referenciales de otros proyectos INGETEC. Este precio incluye el entibado necesario para una cara de este tipo de obras.</t>
  </si>
  <si>
    <t>Precios referenciales de otros proyectos INGETEC, prorrateado para 30 k según código IDU 4613</t>
  </si>
  <si>
    <t>Son tubos de concreto para presión tipo cilindro de acero con refuerzo de acero, tipo American Pipe</t>
  </si>
  <si>
    <t>Precios referenciales de otros proyectos INGETEC. La protección temporal corresponden a entibado metálico para proteger la excavación de posibles derrumbes, soporte necesario en este tipo de obras.</t>
  </si>
  <si>
    <t>EAB-ESP</t>
  </si>
  <si>
    <t>Pecio en función de la información disponible en la base de la EAB-ESP</t>
  </si>
  <si>
    <t>Cantidad inicial correcta, se ajusta memoria de cálculo correspondiente.</t>
  </si>
  <si>
    <t>Información referencial de INGETEC. Se consultó proveedor PAVCO.</t>
  </si>
  <si>
    <t>Se corrige la formulación.</t>
  </si>
  <si>
    <t>Se ajustan las memorias correspondientes.</t>
  </si>
  <si>
    <t>Comentario no procedente, se verifican formulación y esta correcta.</t>
  </si>
  <si>
    <t>Precio desarrollado por INGETEC  en función de información referencial y comparado con precios IDU e INVIAS.</t>
  </si>
  <si>
    <t>Cambio en precio unitario, el precio anterior pertenecía a la Base de Datos IDU Ene-20167</t>
  </si>
  <si>
    <t>EXCAVACIÓN MANUAL EN MATERIAL COMÚN (INCLUYE CARGUE, TRANSPORTE Y DISPOSICIÓN FINAL)</t>
  </si>
  <si>
    <t>Excavación mecánica material sin clasificación, incluye cargue disposición final en sitio autorizado por la autoridad ambiental competente y transporte (ET 310-05) D=30 Km</t>
  </si>
  <si>
    <t>Demolición de tuberías de acueducto y alcantarillado Ø &lt; 36" (Incluye martillo neumático de 60 lb y cargue).</t>
  </si>
  <si>
    <t>DEMOLICIÓN DE TUBERÍAS DE ACUEDUCTO Y ALCANTARILLADO Ø &lt; 36" (INCLUYE MARTILLO NEUMÁTICO DE 60 LB Y CARGUE).</t>
  </si>
  <si>
    <t>Demolición manual de caja doble CS 276 (Incluye demolición de placa piso, tapa, muros, cañuelas y cargue)</t>
  </si>
  <si>
    <t>Demolición manual de caja triple CS 277 (Incluye demolición de placa piso, tapa, muros, cañuelas y cargue)</t>
  </si>
  <si>
    <t xml:space="preserve">Retiro estructura red de media tensión </t>
  </si>
  <si>
    <t>Demolición o retiro manual de tuberías de diámetro &lt; 12'' (Incluye Cargue)</t>
  </si>
  <si>
    <t>DEMOLICIÓN O RETIRO MANUAL DE TUBERÍAS DE AC Ø &lt; 12" (INCLUYE CARGUE).</t>
  </si>
  <si>
    <t>RETIRO DE POSTES T1, T1X Y T2 (Incluye grúa).</t>
  </si>
  <si>
    <t>Protección talud con geotextil, manto permanente TRM500 y malla Tecco.</t>
  </si>
  <si>
    <t>Cambio en precio unitario y en cantidad por ajuste, el precio anterior pertenecía a la Base de Datos IDU Ene-20167</t>
  </si>
  <si>
    <t>RELLENO EN RECEBO COMÚN (Suministro e instalación  Extendido manual, Humedecimiento y Compactación TRANSPORTE A 28 KM).</t>
  </si>
  <si>
    <t>TUBERÍA PVC D=6" TIPO U.M. RDE 21 (Suministro e Instalación)</t>
  </si>
  <si>
    <t>TUBERÍA PVC D=12" TIPO U.M. RDE 21 (Suministro e Instalación)</t>
  </si>
  <si>
    <t>Codo G.RAD. PVC 11.25° Tipo U.M. D=12" (Suministro e Instalación)</t>
  </si>
  <si>
    <t>Codo HD 90° extremo liso para PVC D=12" (Suministro e Instalación)</t>
  </si>
  <si>
    <t>UNIÓN PVC TIPO U.M. D= 6" (Suministro e Instalación)</t>
  </si>
  <si>
    <t>UNIÓN PVC TIPO U.M. D= 8" (Suministro e Instalación)</t>
  </si>
  <si>
    <t>UNIÓN PVC TIPO U.M. D= 12" (Suministro e Instalación)</t>
  </si>
  <si>
    <t>Válvula compuerta elástica vástago no ascendente extremo liso D=6" (Suministro e Instalación)</t>
  </si>
  <si>
    <t>VÁLVULA COMPUERTA ELÁSTICA VÁSTAGO NO ASCENDENTE EXTREMO LISO D=6" (Suministro e Instalación)</t>
  </si>
  <si>
    <t>Válvula compuerta elástica vástago no ascendente extremo liso D=12" (Suministro e Instalación)</t>
  </si>
  <si>
    <t>VÁLVULA COMPUERTA ELÁSTICA VÁSTAGO NO ASCENDENTE EXTREMO LISO D=12" (Suministro e Instalación)</t>
  </si>
  <si>
    <t>TUBERÍA PVC U.M. EXT CORRUGADO/INT LISO U.M. NORMA NTC 3722-1 D=4" (Incluye Suministro e Instalación)</t>
  </si>
  <si>
    <t>TUBERÍA PVC U.M. EXT CORRUGADO/INT LISO U.M. NORMA NTC 3722-1 D=6" (Incluye Suministro e Instalación)</t>
  </si>
  <si>
    <t>TUBERÍA PVC U.M. EXT CORRUGADO/INT LISO U.M. NORMA NTC 3722-1 D=8" (Incluye Suministro e Instalación)</t>
  </si>
  <si>
    <t>TUBERÍA PVC U.M. EXT CORRUGADO/INT LISO U.M. NORMA NTC 3722-1 D=12" (Incluye Suministro e Instalación)</t>
  </si>
  <si>
    <t>TUBERÍA PVC U.M. EXT CORRUGADO/INT LISO U.M. NORMA NTC 3722-1 D=16" (Incluye Suministro e Instalación)</t>
  </si>
  <si>
    <t>TUBERÍA PVC U.M. EXT CORRUGADO/INT LISO U.M. NORMA NTC 3722-1 D=18" (Incluye Suministro e Instalación)</t>
  </si>
  <si>
    <t>Placa de cubierta D=1.70m pozo inspección (Fundida en Sitio. Inc. Sum, Formaleta., Refuerzo e Inst. Incl. Tapa en Polipropileno)</t>
  </si>
  <si>
    <t>PLACA CUBIERTA D=1.70m POZO INSPEC. (Fundida en Sitio. Inc. Sum, Formalet., Refuerzo e Inst. Incl. Tapa en Polipropileno)</t>
  </si>
  <si>
    <t>CILINDRO POZO INSP. EN MAMPOSTERÍA e=0.25m (Inc. Sumin. y Const, Acero para Escaleras, Geotextil y Pañete Impermeab.)</t>
  </si>
  <si>
    <t>Ítem eliminado, porque el cilindro ya tiene el acero para las escaleras</t>
  </si>
  <si>
    <t>SUMIDERO ALCANTARILLADO COMBINADO EN VÍA NS-047-1V4 EAAB</t>
  </si>
  <si>
    <t>CAJA DE INSPECCIÓN DOBLE PARA CANALIZACIÓN NORMA CODENSA CS 276  (Z. Verde. Incluye Base, Muros, Pañete, Marco y Tapas). Medidas Externas: 1.79 x 1.49m. Medidas Internas: 1.49 x 1.19m. Altura: 1.22m.</t>
  </si>
  <si>
    <t>3 DUCTOS DE D=3" PVC TDP. SUMINISTRO E INSTALACIÓN. (No incluye rellenos).</t>
  </si>
  <si>
    <t>BASE EN CONCRETO 3000 PSI PARA POSTE METÁLICO H=8, 9 y 10m (Inc. Suministro y Construcción. Inc. Refuerzo)  NORMA AP802.</t>
  </si>
  <si>
    <t>Poste metálico 12 metros (Incluye suministro, izaje, aplomado e instalación, brazo sencillo y base según Norma AP802)</t>
  </si>
  <si>
    <t>BASE EN CONCRETO 3000 PSI PARA POSTE METÁLICO H=12m (Incluye Suministro y Construcción. Incluye Refuerzo) NORMA AP802.</t>
  </si>
  <si>
    <t>CÁMARA DE INSPECCIÓN T-13 ETB (H=2.3m. Incluye Base, Muros, Cubierta, Aro-Base y Aro-Tapa)</t>
  </si>
  <si>
    <t>CAJA DE INSPECCIÓN PARA ALUMBRADO PÚBLICO NORMA CODENSA CS 274  (. Incluye Base, Muros, Pañete, Marco y Tapa). Medidas Externas: 0.90 x 0.90m. Medidas Internas: 0.60 x 0.60m. Altura: 0.93m.</t>
  </si>
  <si>
    <t>CANALIZACIÓN VÍA PUBLICA DIECISÉIS (16) DUCTOS PVC TIPO DB-60 Ø6" EPM NORMA RS1-010. INCLUYE: EXCAVACIÓN, RELLENOS EN ARENA DE PEÑA Y EN SUB-BASE GRANULAR TIPO B-400 Y TRANSPORTE Y DISPOSICIÓN FINAL DE ESCOMBROS. NO INCLUYE: DEMOLICIÓN NI RECONSTRUCCIÓN DE ANDEN O PAVIMENTO, ENTIBADOS.</t>
  </si>
  <si>
    <t>REHABILITACIÓN ZONA VERDE e=10 cm. INCLUYE DESCAPOTE, SIEMBRA DE GRAMA, TIERRA NEGRA Y RETIRO DE MATERIAL ORGÁNICO. NO INCLUYE REDES.</t>
  </si>
  <si>
    <t>REHABILITACIÓN DE ANDENES EN ADOQUÍN DE ARCILLA SOBRE MORTERO, INCLUYE DEMOLICIONES, EXCAVACIÓN, RELLENO DE MATERIAL SELECCIONADO PARA UN ANDEN DE 3.5MT. INCLUYE MOBILIARIO. INCLUYE TRANSP. Y DISP. DE ESCOMBROS A 21 KM.</t>
  </si>
  <si>
    <t>Con el propósito de considerar bordillos para confinar esta área, se le adiciona a este ítem la mitad del precio del bordillo ítem 4578 de IDU</t>
  </si>
  <si>
    <t>ESQUINA DEPRIMIDA ANCHO DE ANDEN =4.50M RAMPA L=1.7m. SUMINISTRO Y CONSTRUCCIÓN.(INCLUYE RELLENO DE 1.70M PENDIENTE 10% H ANDEN=0.20M(INCLUYE RELLENO, LOSETA PREFABRICADA, BASE ARENA NIVELACIÓN Y SELLO, LOSA EN CONCRETO).</t>
  </si>
  <si>
    <t>CONSTRUCCIÓN DE ESCALERAS EN CONCRETO</t>
  </si>
  <si>
    <t>Con el propósito de considerar barandas, se le adiciona a este ítem la mitad del precio de la Baranda M82 ítem 5131 de IDU y se le adicionó un 30% mas del costo por la cimentación de cada escalón.</t>
  </si>
  <si>
    <t>CONSTRUCCIÓN DE CICLORUTA. NO INCLUYE REDES.</t>
  </si>
  <si>
    <t>REHABILITACIÓN DE PAVIMENTO ESTAMPADO EN LOSA DE CONCRETO HIDRÁULICO MR-45 e= 0.20m. (INCLUYE SUMINISTRO Y APLICACIÓN DE ENDURECEDOR EN POLVO FOTORESISTENTE Y ALCALIRESISTENTE, DESMOLDANTE PIGMENTADO, SELLADOR ACRÍLICO, RETARDANTE DE EVAPORACIÓN Y ESTAMPADO CON TEXTURA DE ADOQUÍN DE 10cm x 20cm EN ESPINA DE PESCADO</t>
  </si>
  <si>
    <t>REHABILITACIÓN DE ANDENES EN LOSETA SOBRE MORTERO, INCLUYE DEMOLICIONES, EXCAVACIÓN, RELLENO DE MATERIAL SELECCIONADO PARA UN ANDEN DE 3.5MT. INCLUYE MOBILIARIO. INCLUYE TRANSPORTE Y DISPOSICIÓN DE ESCOMBROS A 21 KM.</t>
  </si>
  <si>
    <t>REHABILITACIÓN DE ANDEN EN ADOQUÍN DE ARCILLA SOBRE MORTER. NO INCL BORDILLO. INCL. RETIRO ADOQUÍN E INSTALAR NUEVO</t>
  </si>
  <si>
    <t>PROTECTOR DE ÁRBOL TIPO M90 (Incluye Suministro e Instalación. No Incluye bases)</t>
  </si>
  <si>
    <t>POSTE METÁLICO AP, H=6m TIPO M130 DOBLE (Inc. Sumin., Izaje, Aplomado, Inst., Base según Norma AP330 y Luminarias 70W)</t>
  </si>
  <si>
    <t>MEZCLA ASFÁLTICA EN CALIENTE TIPO DENSO MD20 ASFALTO CONVENCIONAL (Suministro, Extendido, Nivelación y Compactación)</t>
  </si>
  <si>
    <t>MEZCLA ASFÁLTICA EN CALIENTE TIPO DENSO MD12 ASFALTO CONVENCIONAL (Suministro, Extendido, Nivelación y Compactación)</t>
  </si>
  <si>
    <t>DEMARCACIÓN LÍNEA CONTINUA A=0.12m (e=2.3mm,Termoplástica. Inc. Suministro y Aplicación con Equipo. Incl. Microesferas)</t>
  </si>
  <si>
    <t>DEMARCACIÓN LÍNEA CONTINUA A=0.15m (e=2.3mm,Termoplástica. Inc. Suministro y Aplicación con Equipo. Incl. Microesferas)</t>
  </si>
  <si>
    <t>FLECHA DIRECCIONAL "A LA DERECHA" (e=2.3mm,Termoplástica. Inc. Suministro y Aplicación con Equipo. Inc Microesferas). Marca Vial para velocidades menores o iguales a 60 Km/h Área de la Marca: 1.51m2</t>
  </si>
  <si>
    <t>FLECHA DIRECCIONAL "DE FRENTE A LA DERECHA" (e=2.3mm,Termoplástica. Inc. Sumin. y Aplic. con Equipo. Inc. Microesferas). Marca Vial para velocidades menores o iguales a 60 Km/h Área de la Marca: 2.18m2</t>
  </si>
  <si>
    <t>FLECHA DIRECCIONAL "DE FRENTE" (e=2.3mm,Termoplástica. Inc. Suministro y Aplicación con Equipo. Inc Microesferas). Marca Vial para velocidades menores o iguales a 60 Km/h Área de la Marca: 1.20 m2.</t>
  </si>
  <si>
    <t>DEMARCACIÓN DE LÍNEA DE PASO PEATONAL CONTINUA A= 0.3mt, E= 2.3mm TERMOPLÁSTICA. INCLUYE SUMINISTRO Y APLICACIÓN CON EQUIPO. INCLUYE MICROESFERAS.</t>
  </si>
  <si>
    <t>DEMARCACIÓN DE LÍNEA SENDERO PEATONAL CONTINUA A= 0.4mt, E= 2.3mm TERMOPLÁSTICA. INCLUYE SUMINISTRO Y APLICACIÓN CON EQUIPO. INCLUYE MICROESFERAS.</t>
  </si>
  <si>
    <t>DEMARCACIÓN LÍNEA DE PARE A= 0.6mt, E= 2.3mm TERMOPLÁSTICA. INCLUYE SUMINISTRO Y APLICACIÓN CON EQUIPO. INCLUYE MICROESFERAS.</t>
  </si>
  <si>
    <t>DEMARCACIÓN LÍNEA CEDA EL PASO DISCONTINUA DE 0.8MT ESPACIADO 0.4MT E=2.3mm EN PINTURA TERMOPLÁSTICA, INCLUYE SUMINISTRO Y APLICACIÓN CON EQUIPO, INCLUYE MICROESFERAS.</t>
  </si>
  <si>
    <t xml:space="preserve">DEMARCACIÓN LÍNEA CARRIL A=0.12M L=3.0 SEPARACIÓN=5.0M E=2.3mm, EN PINTURA TERMOPLÁSTICA. INCLUYE SUMINISTRO Y APLICACIÓN CON EQUIPO. INCLUYE MICROESFERAS. </t>
  </si>
  <si>
    <t>FLECHA DIRECCIONAL "A LA IZQUIERDA" (e= 15 mils. TERMOPLÁSTICA. ÁREA: 1.5037 m2 SEGÚN EL MANUAL DE SEÑALIZACIÓN VIAL. SUMINISTRO Y APLICACIÓN CON EQUIPO. INCLUYE MICROESFERAS.</t>
  </si>
  <si>
    <t>FLECHA DE FRENTE PARA CICLORRUTA EN PINTURA TERMOPLÁSTICA. (INCLUYE SUMINISTRO, APLICACIÓN CON MICROESFERA)</t>
  </si>
  <si>
    <t>DEMARCACIÓN LÍNEA DE CRUCE DE BICICLETA A= 0.4mt, E= 2.3mm TERMOPLÁSTICA. INCLUYE SUMINISTRO Y APLICACIÓN CON EQUIPO. INCLUYE MICROESFERAS..</t>
  </si>
  <si>
    <t>DEMARCACIÓN PICTOGRAMA CICLORUTA  EN PINTURA TERMOPLÁSTICA (e=2.3mm incluye suministro y aplicación con equipo, incluye microesferas. Área =2mt2).</t>
  </si>
  <si>
    <t>Separadores tipo Transmilenio delineador tipo a en polietileno (0.77m x 0.15m x 0.10m) y 4 tornillos en acero inoxidable de 1/2" de ancho y 4 tornillos de 1/2" de largo. Suministro e instalación.</t>
  </si>
  <si>
    <t>SEPARADORES TIPO TRANSMILENIO DELINEADOR TIPO A EN POLIETILENO (0.77m x 0.15m x 0.10m) Y 4 TORNILLOS EN ACERO INOXIDABLE DE 1/2" DE ANCHO Y 4 TORNILLOS DE 1/2" DE LARGO. SUMINISTRO E INSTALACIÓN.</t>
  </si>
  <si>
    <t>DEMARCACIÓN METROS CUADRADO EN PINTURA  TIPO TRAFICO BASE SOLVENTE COLOR AZUL 16 Mils Y 18 Mils (PARADEROS) (INCLUYE SUMINISTRO Y APLICACIÓN CON EQUIPO. INCLUYE MICROESFERAS).</t>
  </si>
  <si>
    <t>SEÑAL VERTICAL GRUPO DE INFORMATIVAS TIPO RECTÁNGULO (60cm x 75cm). INCLUYE SUMINISTRO E INSTALACIÓN.</t>
  </si>
  <si>
    <t>Son las cantidades indicadas inicialmente. Se ajusta la menoría correspondiente.</t>
  </si>
  <si>
    <t>Se ajusta valor de acuerdo con la dimensiones requeridas, costos referenciales de  proyectos de INGETEC.</t>
  </si>
  <si>
    <t>Cambio en precio unitario, el precio anterior pertenecía a la Base de Datos IDU Ene-20167. Se ajustan las memorias de cálculo.</t>
  </si>
  <si>
    <t>Precio referencial de Gas Natural. Se ajustan menorías de cálculo correspondientes.</t>
  </si>
  <si>
    <t>Valor conservador por falta de información detallada. Actividad fuera del alcance de INGETEC.</t>
  </si>
  <si>
    <r>
      <t xml:space="preserve">Fuentes:
1. IDU, </t>
    </r>
    <r>
      <rPr>
        <sz val="9"/>
        <color theme="1"/>
        <rFont val="Arial"/>
        <family val="2"/>
      </rPr>
      <t xml:space="preserve">los precios tomados de IDU fueron los correspondientes a la base de datos Precios Unitarios de Referencia 2016 - II Semestre (21.11.17), consultada en la pagina web: https://www.idu.gov.co/page/siipviales/economico/portafolio
</t>
    </r>
    <r>
      <rPr>
        <b/>
        <sz val="9"/>
        <color theme="1"/>
        <rFont val="Arial"/>
        <family val="2"/>
      </rPr>
      <t>2. IDU(1)</t>
    </r>
    <r>
      <rPr>
        <vertAlign val="superscript"/>
        <sz val="9"/>
        <color theme="1"/>
        <rFont val="Arial"/>
        <family val="2"/>
      </rPr>
      <t>,</t>
    </r>
    <r>
      <rPr>
        <sz val="9"/>
        <color theme="1"/>
        <rFont val="Arial"/>
        <family val="2"/>
      </rPr>
      <t xml:space="preserve"> Con el propósito de considerar bordillos para confinar estas áreas, se le adiciona a este ítem la mitad del precio del bordillo ítem 4578 de IDU</t>
    </r>
    <r>
      <rPr>
        <vertAlign val="superscript"/>
        <sz val="9"/>
        <color theme="1"/>
        <rFont val="Arial"/>
        <family val="2"/>
      </rPr>
      <t xml:space="preserve">
</t>
    </r>
    <r>
      <rPr>
        <b/>
        <sz val="9"/>
        <color theme="1"/>
        <rFont val="Arial"/>
        <family val="2"/>
      </rPr>
      <t>3. IDU(2)</t>
    </r>
    <r>
      <rPr>
        <vertAlign val="superscript"/>
        <sz val="9"/>
        <color theme="1"/>
        <rFont val="Arial"/>
        <family val="2"/>
      </rPr>
      <t xml:space="preserve">, </t>
    </r>
    <r>
      <rPr>
        <sz val="9"/>
        <color theme="1"/>
        <rFont val="Arial"/>
        <family val="2"/>
      </rPr>
      <t>Con el objeto de considerar barandas, se le adiciona a este ítem la mitad del precio de la Baranda M82 ítem 5131 de IDU, además se le adicionó un 30% mas del costo por la cimentación de cada escalón.</t>
    </r>
    <r>
      <rPr>
        <vertAlign val="superscript"/>
        <sz val="9"/>
        <color theme="1"/>
        <rFont val="Arial"/>
        <family val="2"/>
      </rPr>
      <t xml:space="preserve">
</t>
    </r>
    <r>
      <rPr>
        <b/>
        <sz val="9"/>
        <color theme="1"/>
        <rFont val="Arial"/>
        <family val="2"/>
      </rPr>
      <t>4. IDU(3</t>
    </r>
    <r>
      <rPr>
        <sz val="9"/>
        <color theme="1"/>
        <rFont val="Arial"/>
        <family val="2"/>
      </rPr>
      <t>)</t>
    </r>
    <r>
      <rPr>
        <vertAlign val="superscript"/>
        <sz val="9"/>
        <color theme="1"/>
        <rFont val="Arial"/>
        <family val="2"/>
      </rPr>
      <t xml:space="preserve">, </t>
    </r>
    <r>
      <rPr>
        <sz val="9"/>
        <color theme="1"/>
        <rFont val="Arial"/>
        <family val="2"/>
      </rPr>
      <t xml:space="preserve">Se tomó un promedio de los arboles de la base de datos IDU
</t>
    </r>
    <r>
      <rPr>
        <b/>
        <sz val="9"/>
        <color theme="1"/>
        <rFont val="Arial"/>
        <family val="2"/>
      </rPr>
      <t xml:space="preserve">5. INGETEC, </t>
    </r>
    <r>
      <rPr>
        <sz val="9"/>
        <color theme="1"/>
        <rFont val="Arial"/>
        <family val="2"/>
      </rPr>
      <t xml:space="preserve">estos precios son referenciales de proyectos que actualmente esta realizando INGETEC en Bogotá, y que por motivo de confidencialidad en la información no se pueden especificar.
</t>
    </r>
    <r>
      <rPr>
        <b/>
        <sz val="9"/>
        <color theme="1"/>
        <rFont val="Arial"/>
        <family val="2"/>
      </rPr>
      <t>6. IDU-PAVCO,</t>
    </r>
    <r>
      <rPr>
        <sz val="9"/>
        <color theme="1"/>
        <rFont val="Arial"/>
        <family val="2"/>
      </rPr>
      <t xml:space="preserve"> para los Tanques SUD el precio se determinó por tanque, y se tuvieron en cuenta los ítems de IDU (3710, 4613, 5415, 4676, 5430 y 4286) y suministro de PAVCO (Aguacell)
</t>
    </r>
    <r>
      <rPr>
        <b/>
        <sz val="9"/>
        <color theme="1"/>
        <rFont val="Arial"/>
        <family val="2"/>
      </rPr>
      <t>4. INVIAS</t>
    </r>
    <r>
      <rPr>
        <sz val="9"/>
        <color theme="1"/>
        <rFont val="Arial"/>
        <family val="2"/>
      </rPr>
      <t>, precio tomado de la base de datos INVIAS-Cundinamarca 2017-1</t>
    </r>
  </si>
  <si>
    <r>
      <t xml:space="preserve">Nota: 
</t>
    </r>
    <r>
      <rPr>
        <b/>
        <sz val="9"/>
        <color rgb="FFFF0000"/>
        <rFont val="Arial"/>
        <family val="2"/>
      </rPr>
      <t xml:space="preserve">1. La estimación realizada para el capitulo "VI. Sistema de espacio público", específicamente para los apartados: Obras de contención muro gaviones, Movimiento de tierras, Acabados Espacio publico, Accesos y canales y Mobiliario, tan sólo corresponde a la integración de los costos (de acuerdo con el alcance de INGETEC), partiendo de la información suministrada por la Universidad de Los Andes, la cual consistió en tomar las áreas y cantidades consignadas en los planos EP-2 "PLANO DE ACABADOS Y DETALLES", EP-3, EP-4 y EP-6 "MOBILIARIO y asignarles un precio. </t>
    </r>
    <r>
      <rPr>
        <b/>
        <sz val="9"/>
        <color theme="1"/>
        <rFont val="Arial"/>
        <family val="2"/>
      </rPr>
      <t xml:space="preserve">
2. </t>
    </r>
    <r>
      <rPr>
        <sz val="9"/>
        <color theme="1"/>
        <rFont val="Arial"/>
        <family val="2"/>
      </rPr>
      <t>El presupuesto esta orientado a nivel de anteproyecto, para realizar un estimativo de los costos de la obra civil por la afectación de redes de telecomunicaciones.</t>
    </r>
    <r>
      <rPr>
        <b/>
        <sz val="9"/>
        <color theme="1"/>
        <rFont val="Arial"/>
        <family val="2"/>
      </rPr>
      <t xml:space="preserve">
3. </t>
    </r>
    <r>
      <rPr>
        <sz val="9"/>
        <color theme="1"/>
        <rFont val="Arial"/>
        <family val="2"/>
      </rPr>
      <t xml:space="preserve">El presupuesto no incluye el costeo de cables de telecomunicaciones. Los operadores, de acuerdo a sus procedimientos y protocolos definirán si requieren el tendido de nuevos cables o el re uso de los cables existentes.
</t>
    </r>
    <r>
      <rPr>
        <b/>
        <sz val="9"/>
        <color theme="1"/>
        <rFont val="Arial"/>
        <family val="2"/>
      </rPr>
      <t xml:space="preserve">4. </t>
    </r>
    <r>
      <rPr>
        <sz val="9"/>
        <color theme="1"/>
        <rFont val="Arial"/>
        <family val="2"/>
      </rPr>
      <t xml:space="preserve">Dentro de los diseños de energía e iluminación (CODENSA) se contempla un ducto disponible de 6" para el uso de las redes de MOVISTAR, UNE, CLARO y COLUMBUS NETWORKS. 
</t>
    </r>
    <r>
      <rPr>
        <b/>
        <sz val="9"/>
        <color theme="1"/>
        <rFont val="Arial"/>
        <family val="2"/>
      </rPr>
      <t xml:space="preserve">5. </t>
    </r>
    <r>
      <rPr>
        <sz val="9"/>
        <color theme="1"/>
        <rFont val="Arial"/>
        <family val="2"/>
      </rPr>
      <t xml:space="preserve">Se tiene previsto que los costos incurridos por los ítems 1. Redes aéreas y 3. Subterranización de redes aéreas sean asumidos por las ESP y que los costos por los ítems 2. Restitución de redes Subterráneas y 4. Expansiones sean asumidos por el Urbanizador. Sin embargo, considerando el beneficio para las ESP del desarrollo del plan de renovación, éstas en común acuerdo con el Urbanizador y la Interventoría podrán realizar una conciliación en la cual se defina los alcances y responsabilidades de cada parte. 
</t>
    </r>
  </si>
  <si>
    <t>La diferencia se presenta porque el total incluía el ítem 6.2.14, el cual pertenece a acabados arquitectónicos, se corrigió. También se eliminó el ítem 6.2.10 Escalera de acceso - ASTM A-36 H&lt;=2.00, ya que el ítem 6.2.9 ya consideraba este costo</t>
  </si>
  <si>
    <t xml:space="preserve">Nota:
(1) La estimación realizada para VI. Sistema de espacio público, específicamente para los apartados: Obras de contención muro gaviones, Movimiento de tierras, Acabados Espacio publico, Accesos y canales y Mobiliario, tan sólo corresponde a la integración de los costos (de acuerdo con el alcance de INGETEC), partiendo de la información suministrada por la Universidad de Los Andes, la cual consistió en tomar las áreas y cantidades consignadas en los planos EP-2 "PLANO DE ACABADOS Y DETALLES", EP-3, EP-4 y EP-6 "MOBILIARIO y asignarles un precio. </t>
  </si>
  <si>
    <t>Energía Eléctrica</t>
  </si>
  <si>
    <t>Se incluyen memorias de cálculo en el documento correspondiente.</t>
  </si>
  <si>
    <t>Se incluye para todos los ítems el código del IDU empleado para la realización de las actividades en función de la información disponible en planos de anteproyecto suministrados por el cliente. La definición del alcance final de cada trabajo es del resorte de la Gerencia del proyecto. No fuero entregas las memorias de cálculo solo cantidades en los planos.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</si>
</sst>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quot; MCOP&quot;"/>
    <numFmt numFmtId="166" formatCode="#,###.0&quot; MCOP&quot;"/>
    <numFmt numFmtId="167" formatCode="#,###"/>
    <numFmt numFmtId="168" formatCode="dd\-mm\-yy;@"/>
  </numFmts>
  <fonts count="15"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1"/>
      <color rgb="FF000000"/>
      <name val="Calibri"/>
      <family val="2"/>
    </font>
    <font>
      <sz val="11"/>
      <color theme="1"/>
      <name val="Calibri"/>
      <family val="2"/>
      <scheme val="minor"/>
    </font>
    <font>
      <b/>
      <sz val="10"/>
      <color theme="1"/>
      <name val="Calibri"/>
      <family val="2"/>
      <scheme val="minor"/>
    </font>
    <font>
      <sz val="10"/>
      <color theme="1"/>
      <name val="Calibri"/>
      <family val="2"/>
      <scheme val="minor"/>
    </font>
    <font>
      <b/>
      <sz val="10"/>
      <name val="Arial"/>
      <family val="2"/>
    </font>
    <font>
      <sz val="9"/>
      <color theme="1"/>
      <name val="Arial"/>
      <family val="2"/>
    </font>
    <font>
      <b/>
      <sz val="9"/>
      <color theme="1"/>
      <name val="Arial"/>
      <family val="2"/>
    </font>
    <font>
      <sz val="9"/>
      <color rgb="FF000000"/>
      <name val="Arial"/>
      <family val="2"/>
    </font>
    <font>
      <vertAlign val="superscript"/>
      <sz val="10"/>
      <color theme="1"/>
      <name val="Calibri"/>
      <family val="2"/>
      <scheme val="minor"/>
    </font>
    <font>
      <vertAlign val="superscript"/>
      <sz val="9"/>
      <color theme="1"/>
      <name val="Arial"/>
      <family val="2"/>
    </font>
    <font>
      <b/>
      <sz val="9"/>
      <color rgb="FFFF0000"/>
      <name val="Arial"/>
      <family val="2"/>
    </font>
  </fonts>
  <fills count="8">
    <fill>
      <patternFill patternType="none"/>
    </fill>
    <fill>
      <patternFill patternType="gray125"/>
    </fill>
    <fill>
      <patternFill patternType="solid">
        <fgColor indexed="65"/>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8"/>
        <bgColor indexed="64"/>
      </patternFill>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bottom/>
      <diagonal/>
    </border>
  </borders>
  <cellStyleXfs count="3">
    <xf numFmtId="0" fontId="0" fillId="0" borderId="0"/>
    <xf numFmtId="164" fontId="5" fillId="0" borderId="0" applyFont="0" applyFill="0" applyBorder="0" applyAlignment="0" applyProtection="0"/>
    <xf numFmtId="0" fontId="4" fillId="0" borderId="0"/>
  </cellStyleXfs>
  <cellXfs count="135">
    <xf numFmtId="0" fontId="0" fillId="0" borderId="0" xfId="0"/>
    <xf numFmtId="0" fontId="0" fillId="2" borderId="0" xfId="0" applyFill="1" applyAlignment="1">
      <alignment vertical="center"/>
    </xf>
    <xf numFmtId="0" fontId="0" fillId="2" borderId="1" xfId="0" applyFill="1" applyBorder="1" applyAlignment="1">
      <alignment vertical="center"/>
    </xf>
    <xf numFmtId="0" fontId="3" fillId="2" borderId="1" xfId="0" applyFont="1" applyFill="1" applyBorder="1" applyAlignment="1">
      <alignment horizontal="center" vertical="center" wrapText="1"/>
    </xf>
    <xf numFmtId="0" fontId="1" fillId="2" borderId="0" xfId="0" applyFont="1" applyFill="1" applyAlignment="1">
      <alignment vertical="center"/>
    </xf>
    <xf numFmtId="0" fontId="1" fillId="2" borderId="1" xfId="0" applyFont="1" applyFill="1" applyBorder="1" applyAlignment="1">
      <alignment horizontal="center" vertical="center"/>
    </xf>
    <xf numFmtId="3" fontId="0" fillId="2" borderId="1" xfId="0" applyNumberFormat="1" applyFill="1" applyBorder="1" applyAlignment="1">
      <alignment vertical="center"/>
    </xf>
    <xf numFmtId="0" fontId="2" fillId="2" borderId="0" xfId="0" applyFont="1" applyFill="1"/>
    <xf numFmtId="0" fontId="0" fillId="2" borderId="0" xfId="0" applyFill="1"/>
    <xf numFmtId="9" fontId="0" fillId="2" borderId="0" xfId="0" applyNumberFormat="1" applyFill="1"/>
    <xf numFmtId="10" fontId="0" fillId="2" borderId="0" xfId="0" applyNumberFormat="1" applyFill="1"/>
    <xf numFmtId="0" fontId="0" fillId="2" borderId="0" xfId="0" applyFill="1" applyAlignment="1">
      <alignment horizontal="centerContinuous"/>
    </xf>
    <xf numFmtId="0" fontId="1" fillId="2" borderId="0" xfId="0" applyFont="1" applyFill="1" applyAlignment="1">
      <alignment horizontal="centerContinuous"/>
    </xf>
    <xf numFmtId="0" fontId="2" fillId="2" borderId="1" xfId="0" applyFont="1" applyFill="1" applyBorder="1"/>
    <xf numFmtId="3" fontId="2" fillId="2" borderId="1" xfId="0" applyNumberFormat="1" applyFont="1" applyFill="1" applyBorder="1"/>
    <xf numFmtId="10" fontId="2" fillId="2" borderId="1" xfId="0" applyNumberFormat="1" applyFont="1" applyFill="1" applyBorder="1"/>
    <xf numFmtId="0" fontId="3" fillId="2" borderId="1" xfId="0" applyFont="1" applyFill="1" applyBorder="1"/>
    <xf numFmtId="3" fontId="3" fillId="2" borderId="1" xfId="0" applyNumberFormat="1" applyFont="1" applyFill="1" applyBorder="1"/>
    <xf numFmtId="10" fontId="8" fillId="2" borderId="1" xfId="0" applyNumberFormat="1" applyFont="1" applyFill="1" applyBorder="1"/>
    <xf numFmtId="0" fontId="3" fillId="2" borderId="0" xfId="0" applyFont="1" applyFill="1"/>
    <xf numFmtId="165" fontId="0" fillId="2" borderId="0" xfId="0" applyNumberFormat="1" applyFill="1"/>
    <xf numFmtId="165" fontId="1" fillId="2" borderId="0" xfId="0" applyNumberFormat="1" applyFont="1" applyFill="1"/>
    <xf numFmtId="0" fontId="3" fillId="2" borderId="0" xfId="0" applyFont="1" applyFill="1" applyAlignment="1">
      <alignment horizontal="center" vertical="center" wrapText="1"/>
    </xf>
    <xf numFmtId="166" fontId="0" fillId="2" borderId="0" xfId="0" applyNumberFormat="1" applyFill="1"/>
    <xf numFmtId="0" fontId="9" fillId="2" borderId="0" xfId="0" applyFont="1" applyFill="1"/>
    <xf numFmtId="0" fontId="10" fillId="2" borderId="0" xfId="0" applyFont="1" applyFill="1" applyAlignment="1">
      <alignment horizontal="centerContinuous" vertical="center"/>
    </xf>
    <xf numFmtId="0" fontId="10" fillId="2" borderId="0" xfId="0" applyFont="1" applyFill="1" applyAlignment="1">
      <alignment horizontal="centerContinuous"/>
    </xf>
    <xf numFmtId="14" fontId="9" fillId="2" borderId="0" xfId="0" applyNumberFormat="1" applyFont="1" applyFill="1" applyAlignment="1">
      <alignment horizontal="centerContinuous"/>
    </xf>
    <xf numFmtId="0" fontId="9" fillId="2" borderId="0" xfId="0" applyFont="1" applyFill="1" applyAlignment="1">
      <alignment horizontal="centerContinuous"/>
    </xf>
    <xf numFmtId="3" fontId="9" fillId="2" borderId="0" xfId="0" applyNumberFormat="1" applyFont="1" applyFill="1" applyAlignment="1">
      <alignment horizontal="centerContinuous"/>
    </xf>
    <xf numFmtId="0" fontId="10" fillId="2" borderId="0" xfId="0" applyFont="1" applyFill="1" applyAlignment="1">
      <alignment vertical="center"/>
    </xf>
    <xf numFmtId="0" fontId="9" fillId="2" borderId="0" xfId="0" applyFont="1" applyFill="1" applyAlignment="1">
      <alignment horizontal="center"/>
    </xf>
    <xf numFmtId="3" fontId="9" fillId="2" borderId="0" xfId="0" applyNumberFormat="1" applyFont="1" applyFill="1"/>
    <xf numFmtId="0" fontId="10" fillId="2" borderId="5" xfId="0" applyFont="1" applyFill="1" applyBorder="1" applyAlignment="1">
      <alignment horizontal="center" vertical="center" wrapText="1"/>
    </xf>
    <xf numFmtId="3" fontId="10" fillId="2" borderId="5" xfId="0" applyNumberFormat="1" applyFont="1" applyFill="1" applyBorder="1" applyAlignment="1">
      <alignment horizontal="center" vertical="center" wrapText="1"/>
    </xf>
    <xf numFmtId="0" fontId="9" fillId="2" borderId="0" xfId="0" applyFont="1" applyFill="1" applyAlignment="1">
      <alignment vertical="center"/>
    </xf>
    <xf numFmtId="0" fontId="10" fillId="4" borderId="1" xfId="0" applyFont="1" applyFill="1" applyBorder="1" applyAlignment="1">
      <alignment horizontal="left" vertical="center"/>
    </xf>
    <xf numFmtId="0" fontId="10" fillId="4" borderId="3" xfId="0" applyFont="1" applyFill="1" applyBorder="1" applyAlignment="1"/>
    <xf numFmtId="0" fontId="10" fillId="4" borderId="12" xfId="0" applyFont="1" applyFill="1" applyBorder="1" applyAlignment="1">
      <alignment horizontal="center"/>
    </xf>
    <xf numFmtId="3" fontId="10" fillId="4" borderId="12" xfId="0" applyNumberFormat="1" applyFont="1" applyFill="1" applyBorder="1" applyAlignment="1">
      <alignment horizontal="center"/>
    </xf>
    <xf numFmtId="3" fontId="10" fillId="4" borderId="13" xfId="0" applyNumberFormat="1" applyFont="1" applyFill="1" applyBorder="1" applyAlignment="1">
      <alignment horizontal="right"/>
    </xf>
    <xf numFmtId="0" fontId="10" fillId="5" borderId="1" xfId="0" applyFont="1" applyFill="1" applyBorder="1" applyAlignment="1">
      <alignment horizontal="left" vertical="center"/>
    </xf>
    <xf numFmtId="0" fontId="10" fillId="5" borderId="3" xfId="0" applyFont="1" applyFill="1" applyBorder="1" applyAlignment="1">
      <alignment vertical="center"/>
    </xf>
    <xf numFmtId="3" fontId="10" fillId="5" borderId="3" xfId="0" applyNumberFormat="1" applyFont="1" applyFill="1" applyBorder="1" applyAlignment="1">
      <alignment vertical="center"/>
    </xf>
    <xf numFmtId="3" fontId="10" fillId="5" borderId="13" xfId="0" applyNumberFormat="1" applyFont="1" applyFill="1" applyBorder="1" applyAlignment="1">
      <alignment horizontal="right"/>
    </xf>
    <xf numFmtId="0" fontId="9" fillId="2" borderId="1" xfId="0" applyFont="1" applyFill="1" applyBorder="1" applyAlignment="1">
      <alignment horizontal="left" vertical="center"/>
    </xf>
    <xf numFmtId="0" fontId="11" fillId="2" borderId="4" xfId="0" applyFont="1" applyFill="1" applyBorder="1" applyAlignment="1">
      <alignment horizontal="justify" vertical="center" wrapText="1"/>
    </xf>
    <xf numFmtId="0" fontId="9" fillId="2" borderId="1" xfId="0" applyFont="1" applyFill="1" applyBorder="1" applyAlignment="1">
      <alignment horizontal="center" vertical="center"/>
    </xf>
    <xf numFmtId="4" fontId="9" fillId="2" borderId="1" xfId="0" applyNumberFormat="1" applyFont="1" applyFill="1" applyBorder="1" applyAlignment="1">
      <alignment horizontal="right" vertical="center"/>
    </xf>
    <xf numFmtId="3" fontId="9" fillId="0" borderId="1" xfId="0" applyNumberFormat="1" applyFont="1" applyFill="1" applyBorder="1" applyAlignment="1">
      <alignment vertical="center"/>
    </xf>
    <xf numFmtId="3" fontId="9" fillId="2" borderId="1" xfId="0" applyNumberFormat="1" applyFont="1" applyFill="1" applyBorder="1" applyAlignment="1">
      <alignment vertical="center"/>
    </xf>
    <xf numFmtId="0" fontId="11" fillId="2" borderId="4" xfId="0" applyFont="1" applyFill="1" applyBorder="1" applyAlignment="1">
      <alignment horizontal="justify" vertical="center"/>
    </xf>
    <xf numFmtId="0" fontId="10" fillId="3" borderId="1" xfId="0" applyFont="1" applyFill="1" applyBorder="1" applyAlignment="1">
      <alignment horizontal="left" vertical="center"/>
    </xf>
    <xf numFmtId="0" fontId="10" fillId="3" borderId="3" xfId="0" applyFont="1" applyFill="1" applyBorder="1" applyAlignment="1">
      <alignment vertical="center"/>
    </xf>
    <xf numFmtId="4" fontId="10" fillId="3" borderId="3" xfId="0" applyNumberFormat="1" applyFont="1" applyFill="1" applyBorder="1" applyAlignment="1">
      <alignment vertical="center"/>
    </xf>
    <xf numFmtId="3" fontId="10" fillId="3" borderId="3" xfId="0" applyNumberFormat="1" applyFont="1" applyFill="1" applyBorder="1" applyAlignment="1">
      <alignment vertical="center"/>
    </xf>
    <xf numFmtId="3" fontId="10" fillId="3" borderId="13" xfId="0" applyNumberFormat="1" applyFont="1" applyFill="1" applyBorder="1" applyAlignment="1">
      <alignment horizontal="right"/>
    </xf>
    <xf numFmtId="4" fontId="9" fillId="2" borderId="1" xfId="0" applyNumberFormat="1" applyFont="1" applyFill="1" applyBorder="1" applyAlignment="1">
      <alignment vertical="center"/>
    </xf>
    <xf numFmtId="4" fontId="9" fillId="0" borderId="1" xfId="0" applyNumberFormat="1" applyFont="1" applyFill="1" applyBorder="1" applyAlignment="1">
      <alignment vertical="center"/>
    </xf>
    <xf numFmtId="0" fontId="10" fillId="2" borderId="1" xfId="0" applyFont="1" applyFill="1" applyBorder="1" applyAlignment="1">
      <alignment horizontal="left" vertical="center"/>
    </xf>
    <xf numFmtId="0" fontId="10" fillId="2" borderId="3" xfId="0" applyFont="1" applyFill="1" applyBorder="1" applyAlignment="1"/>
    <xf numFmtId="3" fontId="10" fillId="2" borderId="3" xfId="0" applyNumberFormat="1" applyFont="1" applyFill="1" applyBorder="1" applyAlignment="1"/>
    <xf numFmtId="3" fontId="10" fillId="2" borderId="13" xfId="0" applyNumberFormat="1" applyFont="1" applyFill="1" applyBorder="1" applyAlignment="1">
      <alignment horizontal="right"/>
    </xf>
    <xf numFmtId="3" fontId="10" fillId="2" borderId="4" xfId="0" applyNumberFormat="1" applyFont="1" applyFill="1" applyBorder="1" applyAlignment="1"/>
    <xf numFmtId="0" fontId="10" fillId="6" borderId="2" xfId="0" applyFont="1" applyFill="1" applyBorder="1" applyAlignment="1">
      <alignment vertical="center"/>
    </xf>
    <xf numFmtId="0" fontId="10" fillId="6" borderId="3" xfId="0" applyFont="1" applyFill="1" applyBorder="1" applyAlignment="1">
      <alignment vertical="center"/>
    </xf>
    <xf numFmtId="3" fontId="10" fillId="6" borderId="4" xfId="0" applyNumberFormat="1" applyFont="1" applyFill="1" applyBorder="1" applyAlignment="1">
      <alignment vertical="center"/>
    </xf>
    <xf numFmtId="3" fontId="10" fillId="6" borderId="13" xfId="0" applyNumberFormat="1" applyFont="1" applyFill="1" applyBorder="1" applyAlignment="1">
      <alignment horizontal="right"/>
    </xf>
    <xf numFmtId="0" fontId="10" fillId="2" borderId="2" xfId="0" applyFont="1" applyFill="1" applyBorder="1" applyAlignment="1">
      <alignment vertical="center"/>
    </xf>
    <xf numFmtId="0" fontId="10" fillId="2" borderId="3" xfId="0" applyFont="1" applyFill="1" applyBorder="1" applyAlignment="1">
      <alignment vertical="center"/>
    </xf>
    <xf numFmtId="3" fontId="10" fillId="2" borderId="4" xfId="0" applyNumberFormat="1" applyFont="1" applyFill="1" applyBorder="1" applyAlignment="1">
      <alignment vertical="center"/>
    </xf>
    <xf numFmtId="9" fontId="9" fillId="2" borderId="0" xfId="0" applyNumberFormat="1" applyFont="1" applyFill="1" applyAlignment="1">
      <alignment vertical="center"/>
    </xf>
    <xf numFmtId="3" fontId="10" fillId="2" borderId="1" xfId="0" applyNumberFormat="1" applyFont="1" applyFill="1" applyBorder="1" applyAlignment="1">
      <alignment horizontal="right"/>
    </xf>
    <xf numFmtId="4" fontId="9" fillId="2" borderId="0" xfId="0" applyNumberFormat="1" applyFont="1" applyFill="1"/>
    <xf numFmtId="3" fontId="10" fillId="2" borderId="1" xfId="0" applyNumberFormat="1" applyFont="1" applyFill="1" applyBorder="1" applyAlignment="1">
      <alignment vertical="center"/>
    </xf>
    <xf numFmtId="0" fontId="10" fillId="4" borderId="3" xfId="0" applyFont="1" applyFill="1" applyBorder="1" applyAlignment="1">
      <alignment horizontal="left" vertical="center"/>
    </xf>
    <xf numFmtId="0" fontId="10" fillId="5" borderId="3" xfId="0" applyFont="1" applyFill="1" applyBorder="1" applyAlignment="1">
      <alignment horizontal="left" vertical="center"/>
    </xf>
    <xf numFmtId="0" fontId="10" fillId="3" borderId="3" xfId="0" applyFont="1" applyFill="1" applyBorder="1" applyAlignment="1">
      <alignment horizontal="left" vertical="center"/>
    </xf>
    <xf numFmtId="0" fontId="10" fillId="2" borderId="3" xfId="0" applyFont="1" applyFill="1" applyBorder="1" applyAlignment="1">
      <alignment horizontal="left" vertical="center"/>
    </xf>
    <xf numFmtId="3" fontId="0" fillId="2" borderId="0" xfId="0" applyNumberFormat="1" applyFill="1" applyAlignment="1">
      <alignment vertical="center"/>
    </xf>
    <xf numFmtId="0" fontId="7" fillId="2" borderId="15" xfId="0" applyFont="1" applyFill="1" applyBorder="1" applyAlignment="1">
      <alignment horizontal="justify" vertical="center" wrapText="1"/>
    </xf>
    <xf numFmtId="0" fontId="7" fillId="2" borderId="15" xfId="0" applyFont="1" applyFill="1" applyBorder="1" applyAlignment="1">
      <alignment vertical="center"/>
    </xf>
    <xf numFmtId="3" fontId="7" fillId="2" borderId="15" xfId="0" applyNumberFormat="1" applyFont="1" applyFill="1" applyBorder="1" applyAlignment="1">
      <alignment vertical="center"/>
    </xf>
    <xf numFmtId="0" fontId="7" fillId="2" borderId="16" xfId="0" applyFont="1" applyFill="1" applyBorder="1" applyAlignment="1">
      <alignment horizontal="justify" vertical="center" wrapText="1"/>
    </xf>
    <xf numFmtId="0" fontId="7" fillId="2" borderId="16" xfId="0" applyFont="1" applyFill="1" applyBorder="1" applyAlignment="1">
      <alignment vertical="center"/>
    </xf>
    <xf numFmtId="3" fontId="7" fillId="2" borderId="16" xfId="0" applyNumberFormat="1" applyFont="1" applyFill="1" applyBorder="1" applyAlignment="1">
      <alignment vertical="center"/>
    </xf>
    <xf numFmtId="0" fontId="6" fillId="2" borderId="15" xfId="0" applyFont="1" applyFill="1" applyBorder="1" applyAlignment="1">
      <alignment horizontal="justify" vertical="center" wrapText="1"/>
    </xf>
    <xf numFmtId="0" fontId="6" fillId="2" borderId="15" xfId="0" applyFont="1" applyFill="1" applyBorder="1" applyAlignment="1">
      <alignment horizontal="center" vertical="center" wrapText="1"/>
    </xf>
    <xf numFmtId="3" fontId="6" fillId="2" borderId="15" xfId="0" applyNumberFormat="1" applyFont="1" applyFill="1" applyBorder="1" applyAlignment="1">
      <alignment horizontal="center" vertical="center" wrapText="1"/>
    </xf>
    <xf numFmtId="0" fontId="0" fillId="2" borderId="15" xfId="0" applyFill="1" applyBorder="1" applyAlignment="1">
      <alignment vertical="center"/>
    </xf>
    <xf numFmtId="0" fontId="7" fillId="2" borderId="15" xfId="0" applyFont="1" applyFill="1" applyBorder="1" applyAlignment="1">
      <alignment horizontal="justify" vertical="top" wrapText="1"/>
    </xf>
    <xf numFmtId="0" fontId="7" fillId="2" borderId="15" xfId="0" applyFont="1" applyFill="1" applyBorder="1" applyAlignment="1">
      <alignment vertical="top"/>
    </xf>
    <xf numFmtId="3" fontId="7" fillId="2" borderId="15" xfId="0" applyNumberFormat="1" applyFont="1" applyFill="1" applyBorder="1" applyAlignment="1">
      <alignment vertical="top"/>
    </xf>
    <xf numFmtId="0" fontId="6" fillId="2" borderId="15" xfId="0" applyFont="1" applyFill="1" applyBorder="1" applyAlignment="1">
      <alignment horizontal="justify" vertical="top" wrapText="1"/>
    </xf>
    <xf numFmtId="0" fontId="6" fillId="2" borderId="15" xfId="0" applyFont="1" applyFill="1" applyBorder="1" applyAlignment="1">
      <alignment horizontal="center" vertical="top" wrapText="1"/>
    </xf>
    <xf numFmtId="3" fontId="6" fillId="2" borderId="15" xfId="0" applyNumberFormat="1" applyFont="1" applyFill="1" applyBorder="1" applyAlignment="1">
      <alignment horizontal="center" vertical="top" wrapText="1"/>
    </xf>
    <xf numFmtId="0" fontId="0" fillId="2" borderId="15" xfId="0" applyFill="1" applyBorder="1" applyAlignment="1">
      <alignment vertical="top"/>
    </xf>
    <xf numFmtId="4" fontId="7" fillId="2" borderId="15" xfId="0" applyNumberFormat="1" applyFont="1" applyFill="1" applyBorder="1" applyAlignment="1">
      <alignment vertical="center"/>
    </xf>
    <xf numFmtId="4" fontId="7" fillId="2" borderId="16" xfId="0" applyNumberFormat="1" applyFont="1" applyFill="1" applyBorder="1" applyAlignment="1">
      <alignment vertical="center"/>
    </xf>
    <xf numFmtId="4" fontId="7" fillId="2" borderId="15" xfId="0" applyNumberFormat="1" applyFont="1" applyFill="1" applyBorder="1" applyAlignment="1">
      <alignment vertical="top"/>
    </xf>
    <xf numFmtId="0" fontId="1" fillId="2" borderId="14" xfId="0" applyFont="1" applyFill="1" applyBorder="1" applyAlignment="1">
      <alignment horizontal="center" vertical="center" wrapText="1"/>
    </xf>
    <xf numFmtId="0" fontId="1" fillId="2" borderId="14" xfId="0" applyFont="1" applyFill="1" applyBorder="1" applyAlignment="1">
      <alignment horizontal="center" vertical="top" wrapText="1"/>
    </xf>
    <xf numFmtId="0" fontId="1" fillId="2" borderId="15" xfId="0" applyFont="1" applyFill="1" applyBorder="1" applyAlignment="1">
      <alignment horizontal="left" vertical="center" wrapText="1"/>
    </xf>
    <xf numFmtId="0" fontId="1" fillId="2" borderId="15" xfId="0" applyFont="1" applyFill="1" applyBorder="1" applyAlignment="1">
      <alignment horizontal="justify" vertical="center" wrapText="1"/>
    </xf>
    <xf numFmtId="0" fontId="1" fillId="2" borderId="15" xfId="0" applyFont="1" applyFill="1" applyBorder="1" applyAlignment="1">
      <alignment horizontal="center" vertical="center" wrapText="1"/>
    </xf>
    <xf numFmtId="3" fontId="1" fillId="2" borderId="15" xfId="0" applyNumberFormat="1" applyFont="1" applyFill="1" applyBorder="1" applyAlignment="1">
      <alignment horizontal="center" vertical="center" wrapText="1"/>
    </xf>
    <xf numFmtId="0" fontId="6" fillId="2" borderId="15" xfId="0" applyFont="1" applyFill="1" applyBorder="1" applyAlignment="1">
      <alignment horizontal="left"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9" fillId="2" borderId="0" xfId="0" applyFont="1" applyFill="1" applyAlignment="1">
      <alignment horizontal="centerContinuous" vertical="center"/>
    </xf>
    <xf numFmtId="0" fontId="10" fillId="4" borderId="12" xfId="0" applyFont="1" applyFill="1" applyBorder="1" applyAlignment="1">
      <alignment horizontal="center" vertical="center"/>
    </xf>
    <xf numFmtId="4" fontId="10" fillId="2" borderId="3" xfId="0" applyNumberFormat="1" applyFont="1" applyFill="1" applyBorder="1" applyAlignment="1">
      <alignment vertical="center"/>
    </xf>
    <xf numFmtId="167" fontId="9" fillId="2" borderId="0" xfId="0" applyNumberFormat="1" applyFont="1" applyFill="1"/>
    <xf numFmtId="167" fontId="9" fillId="2" borderId="0" xfId="0" applyNumberFormat="1" applyFont="1" applyFill="1" applyAlignment="1">
      <alignment vertical="center"/>
    </xf>
    <xf numFmtId="3" fontId="9" fillId="2" borderId="0" xfId="0" applyNumberFormat="1" applyFont="1" applyFill="1" applyAlignment="1">
      <alignment vertical="center"/>
    </xf>
    <xf numFmtId="3" fontId="2" fillId="2" borderId="0" xfId="0" applyNumberFormat="1" applyFont="1" applyFill="1"/>
    <xf numFmtId="0" fontId="7" fillId="7" borderId="15" xfId="0" applyFont="1" applyFill="1" applyBorder="1" applyAlignment="1">
      <alignment vertical="center"/>
    </xf>
    <xf numFmtId="0" fontId="7" fillId="7" borderId="15" xfId="0" applyFont="1" applyFill="1" applyBorder="1" applyAlignment="1">
      <alignment horizontal="justify" vertical="center" wrapText="1"/>
    </xf>
    <xf numFmtId="3" fontId="7" fillId="7" borderId="15" xfId="0" applyNumberFormat="1" applyFont="1" applyFill="1" applyBorder="1" applyAlignment="1">
      <alignment vertical="center"/>
    </xf>
    <xf numFmtId="168" fontId="0" fillId="2" borderId="1" xfId="0" applyNumberFormat="1" applyFill="1" applyBorder="1" applyAlignment="1">
      <alignment vertical="center"/>
    </xf>
    <xf numFmtId="0" fontId="0" fillId="2" borderId="15" xfId="0" applyFill="1" applyBorder="1" applyAlignment="1">
      <alignment vertical="center" wrapText="1"/>
    </xf>
    <xf numFmtId="0" fontId="7" fillId="2" borderId="15" xfId="0" applyFont="1" applyFill="1" applyBorder="1" applyAlignment="1">
      <alignment vertical="center" wrapText="1"/>
    </xf>
    <xf numFmtId="0" fontId="7" fillId="7" borderId="15" xfId="0" applyFont="1" applyFill="1" applyBorder="1" applyAlignment="1">
      <alignment vertical="center" wrapText="1"/>
    </xf>
    <xf numFmtId="0" fontId="0" fillId="2" borderId="0" xfId="0" applyFill="1" applyAlignment="1">
      <alignment vertical="center" wrapText="1"/>
    </xf>
    <xf numFmtId="0" fontId="11" fillId="0" borderId="4" xfId="0" applyFont="1" applyFill="1" applyBorder="1" applyAlignment="1">
      <alignment horizontal="justify" vertical="center"/>
    </xf>
    <xf numFmtId="167" fontId="9" fillId="0" borderId="0" xfId="0" applyNumberFormat="1" applyFont="1" applyFill="1" applyAlignment="1">
      <alignment vertical="center"/>
    </xf>
    <xf numFmtId="0" fontId="2" fillId="2" borderId="0" xfId="0" applyFont="1" applyFill="1" applyAlignment="1">
      <alignment horizontal="justify" vertical="center" wrapText="1"/>
    </xf>
    <xf numFmtId="0" fontId="0" fillId="0" borderId="0" xfId="0" applyAlignment="1">
      <alignment horizontal="justify" vertical="center" wrapText="1"/>
    </xf>
    <xf numFmtId="0" fontId="10" fillId="2" borderId="6" xfId="0" applyFont="1" applyFill="1" applyBorder="1" applyAlignment="1">
      <alignment horizontal="justify" vertical="center" wrapText="1"/>
    </xf>
    <xf numFmtId="0" fontId="10" fillId="2" borderId="7" xfId="0" applyFont="1" applyFill="1" applyBorder="1" applyAlignment="1">
      <alignment horizontal="justify" vertical="center" wrapText="1"/>
    </xf>
    <xf numFmtId="0" fontId="10" fillId="2" borderId="8" xfId="0" applyFont="1" applyFill="1" applyBorder="1" applyAlignment="1">
      <alignment horizontal="justify" vertical="center" wrapText="1"/>
    </xf>
    <xf numFmtId="0" fontId="10" fillId="2" borderId="9" xfId="0" applyFont="1" applyFill="1" applyBorder="1" applyAlignment="1">
      <alignment horizontal="justify" vertical="center" wrapText="1"/>
    </xf>
    <xf numFmtId="0" fontId="10" fillId="2" borderId="10" xfId="0" applyFont="1" applyFill="1" applyBorder="1" applyAlignment="1">
      <alignment horizontal="justify" vertical="center" wrapText="1"/>
    </xf>
    <xf numFmtId="0" fontId="10" fillId="2" borderId="11" xfId="0" applyFont="1" applyFill="1" applyBorder="1" applyAlignment="1">
      <alignment horizontal="justify" vertical="center" wrapText="1"/>
    </xf>
    <xf numFmtId="167" fontId="9" fillId="2" borderId="17" xfId="0" applyNumberFormat="1" applyFont="1" applyFill="1" applyBorder="1" applyAlignment="1">
      <alignment horizontal="center" vertical="center" wrapText="1"/>
    </xf>
  </cellXfs>
  <cellStyles count="3">
    <cellStyle name="Millares 2" xfId="1"/>
    <cellStyle name="Normal" xfId="0" builtinId="0"/>
    <cellStyle name="Normal 2"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9.3055555555555808E-2"/>
          <c:y val="0.20153714836025224"/>
          <c:w val="0.81388888888888988"/>
          <c:h val="0.77303980010721574"/>
        </c:manualLayout>
      </c:layout>
      <c:pie3DChart>
        <c:varyColors val="1"/>
        <c:ser>
          <c:idx val="0"/>
          <c:order val="0"/>
          <c:dLbls>
            <c:dLbl>
              <c:idx val="0"/>
              <c:layout>
                <c:manualLayout>
                  <c:x val="-0.24806944444444501"/>
                  <c:y val="-0.19220010882143354"/>
                </c:manualLayout>
              </c:layout>
              <c:dLblPos val="bestFit"/>
              <c:showLegendKey val="0"/>
              <c:showVal val="1"/>
              <c:showCatName val="1"/>
              <c:showSerName val="0"/>
              <c:showPercent val="1"/>
              <c:showBubbleSize val="0"/>
              <c:separator>
</c:separator>
            </c:dLbl>
            <c:txPr>
              <a:bodyPr/>
              <a:lstStyle/>
              <a:p>
                <a:pPr>
                  <a:defRPr sz="700">
                    <a:latin typeface="Arial" pitchFamily="34" charset="0"/>
                    <a:cs typeface="Arial" pitchFamily="34" charset="0"/>
                  </a:defRPr>
                </a:pPr>
                <a:endParaRPr lang="es-CO"/>
              </a:p>
            </c:txPr>
            <c:dLblPos val="bestFit"/>
            <c:showLegendKey val="0"/>
            <c:showVal val="1"/>
            <c:showCatName val="1"/>
            <c:showSerName val="0"/>
            <c:showPercent val="1"/>
            <c:showBubbleSize val="0"/>
            <c:separator>
</c:separator>
            <c:showLeaderLines val="1"/>
          </c:dLbls>
          <c:cat>
            <c:strRef>
              <c:f>Resumen!$B$22:$B$27</c:f>
              <c:strCache>
                <c:ptCount val="6"/>
                <c:pt idx="0">
                  <c:v>Espacio Público</c:v>
                </c:pt>
                <c:pt idx="1">
                  <c:v>Acueducto y alcantarillado</c:v>
                </c:pt>
                <c:pt idx="2">
                  <c:v>Telecomunicaciones</c:v>
                </c:pt>
                <c:pt idx="3">
                  <c:v>Energía Eléctrica</c:v>
                </c:pt>
                <c:pt idx="4">
                  <c:v>Movilidad</c:v>
                </c:pt>
                <c:pt idx="5">
                  <c:v>Gas Natural</c:v>
                </c:pt>
              </c:strCache>
            </c:strRef>
          </c:cat>
          <c:val>
            <c:numRef>
              <c:f>Resumen!$C$22:$C$27</c:f>
              <c:numCache>
                <c:formatCode>#,###.0" MCOP"</c:formatCode>
                <c:ptCount val="6"/>
                <c:pt idx="0" formatCode="#,###&quot; MCOP&quot;">
                  <c:v>16690.136197</c:v>
                </c:pt>
                <c:pt idx="1">
                  <c:v>4702.0394839999999</c:v>
                </c:pt>
                <c:pt idx="2">
                  <c:v>1827.8913640000001</c:v>
                </c:pt>
                <c:pt idx="3">
                  <c:v>1644.722368</c:v>
                </c:pt>
                <c:pt idx="4">
                  <c:v>1229.86745</c:v>
                </c:pt>
                <c:pt idx="5">
                  <c:v>105.831248</c:v>
                </c:pt>
              </c:numCache>
            </c:numRef>
          </c:val>
        </c:ser>
        <c:dLbls>
          <c:showLegendKey val="0"/>
          <c:showVal val="1"/>
          <c:showCatName val="1"/>
          <c:showSerName val="0"/>
          <c:showPercent val="0"/>
          <c:showBubbleSize val="0"/>
          <c:showLeaderLines val="1"/>
        </c:dLbls>
      </c:pie3DChart>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223631</xdr:colOff>
      <xdr:row>29</xdr:row>
      <xdr:rowOff>6050</xdr:rowOff>
    </xdr:from>
    <xdr:to>
      <xdr:col>3</xdr:col>
      <xdr:colOff>552068</xdr:colOff>
      <xdr:row>43</xdr:row>
      <xdr:rowOff>137297</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exo%201%20Estimacion%20costos%20Fenicia%20R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solidado"/>
    </sheetNames>
    <sheetDataSet>
      <sheetData sheetId="0">
        <row r="8">
          <cell r="C8">
            <v>5513193479</v>
          </cell>
        </row>
        <row r="9">
          <cell r="C9">
            <v>1627784280</v>
          </cell>
        </row>
        <row r="10">
          <cell r="C10">
            <v>1229712963</v>
          </cell>
        </row>
        <row r="11">
          <cell r="C11">
            <v>1827891364</v>
          </cell>
        </row>
        <row r="12">
          <cell r="C12">
            <v>121569656</v>
          </cell>
        </row>
        <row r="14">
          <cell r="C14">
            <v>8154877582</v>
          </cell>
        </row>
        <row r="15">
          <cell r="C15">
            <v>1973507346</v>
          </cell>
        </row>
        <row r="16">
          <cell r="C16">
            <v>5755717002</v>
          </cell>
        </row>
        <row r="18">
          <cell r="C18">
            <v>297775.60990909091</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9"/>
  <sheetViews>
    <sheetView topLeftCell="A25" zoomScale="115" zoomScaleNormal="115" workbookViewId="0">
      <selection activeCell="E20" sqref="E20"/>
    </sheetView>
  </sheetViews>
  <sheetFormatPr baseColWidth="10" defaultRowHeight="15" x14ac:dyDescent="0.25"/>
  <cols>
    <col min="1" max="1" width="4.7109375" style="8" customWidth="1"/>
    <col min="2" max="2" width="42.5703125" style="8" customWidth="1"/>
    <col min="3" max="3" width="17.5703125" style="8" customWidth="1"/>
    <col min="4" max="4" width="13.28515625" style="8" customWidth="1"/>
    <col min="5" max="5" width="15.28515625" style="8" customWidth="1"/>
    <col min="6" max="6" width="15.85546875" style="8" customWidth="1"/>
    <col min="7" max="7" width="13.5703125" style="8" customWidth="1"/>
    <col min="8" max="16384" width="11.42578125" style="8"/>
  </cols>
  <sheetData>
    <row r="2" spans="1:7" x14ac:dyDescent="0.25">
      <c r="B2" s="12" t="s">
        <v>2604</v>
      </c>
      <c r="C2" s="12"/>
      <c r="D2" s="11"/>
    </row>
    <row r="3" spans="1:7" x14ac:dyDescent="0.25">
      <c r="B3" s="12" t="s">
        <v>2605</v>
      </c>
      <c r="C3" s="12"/>
      <c r="D3" s="11"/>
    </row>
    <row r="4" spans="1:7" x14ac:dyDescent="0.25">
      <c r="B4" s="12" t="s">
        <v>2685</v>
      </c>
      <c r="C4" s="12"/>
      <c r="D4" s="11"/>
    </row>
    <row r="5" spans="1:7" x14ac:dyDescent="0.25">
      <c r="B5" s="12"/>
      <c r="C5" s="12"/>
    </row>
    <row r="6" spans="1:7" hidden="1" x14ac:dyDescent="0.25">
      <c r="C6" s="9">
        <v>0.35</v>
      </c>
    </row>
    <row r="7" spans="1:7" ht="33.75" customHeight="1" x14ac:dyDescent="0.25">
      <c r="A7" s="7"/>
      <c r="B7" s="3" t="s">
        <v>2678</v>
      </c>
      <c r="C7" s="3" t="s">
        <v>3044</v>
      </c>
      <c r="D7" s="3" t="s">
        <v>2732</v>
      </c>
      <c r="E7" s="22" t="s">
        <v>3038</v>
      </c>
      <c r="F7" s="22" t="s">
        <v>3039</v>
      </c>
    </row>
    <row r="8" spans="1:7" x14ac:dyDescent="0.25">
      <c r="A8" s="7"/>
      <c r="B8" s="13" t="s">
        <v>2731</v>
      </c>
      <c r="C8" s="14">
        <f>ROUNDUP(VLOOKUP(B8,Estimación_costo!$E$7:$J$280,6,0)*(1+$C$6),0)</f>
        <v>4702039484</v>
      </c>
      <c r="D8" s="15">
        <f t="shared" ref="D8:D17" si="0">C8/$C$17</f>
        <v>0.17946381243278817</v>
      </c>
      <c r="E8" s="115">
        <f>[1]Resumen!C8</f>
        <v>5513193479</v>
      </c>
      <c r="F8" s="115">
        <f>C8-E8</f>
        <v>-811153995</v>
      </c>
      <c r="G8" s="115" t="s">
        <v>3144</v>
      </c>
    </row>
    <row r="9" spans="1:7" x14ac:dyDescent="0.25">
      <c r="A9" s="7"/>
      <c r="B9" s="13" t="s">
        <v>2643</v>
      </c>
      <c r="C9" s="14">
        <f>ROUNDUP(VLOOKUP(B9,Estimación_costo!$E$7:$J$280,6,0)*(1+$C$6),0)</f>
        <v>1644722368</v>
      </c>
      <c r="D9" s="15">
        <f t="shared" si="0"/>
        <v>6.2774493399971446E-2</v>
      </c>
      <c r="E9" s="115">
        <f>[1]Resumen!C9</f>
        <v>1627784280</v>
      </c>
      <c r="F9" s="115">
        <f t="shared" ref="F9:F17" si="1">C9-E9</f>
        <v>16938088</v>
      </c>
      <c r="G9" s="115" t="s">
        <v>3043</v>
      </c>
    </row>
    <row r="10" spans="1:7" x14ac:dyDescent="0.25">
      <c r="A10" s="7"/>
      <c r="B10" s="13" t="s">
        <v>2645</v>
      </c>
      <c r="C10" s="14">
        <f>ROUNDUP(VLOOKUP(B10,Estimación_costo!$E$7:$J$280,6,0)*(1+$C$6),0)</f>
        <v>1229867450</v>
      </c>
      <c r="D10" s="15">
        <f t="shared" si="0"/>
        <v>4.6940631212273216E-2</v>
      </c>
      <c r="E10" s="115">
        <f>[1]Resumen!C10</f>
        <v>1229712963</v>
      </c>
      <c r="F10" s="115">
        <f t="shared" si="1"/>
        <v>154487</v>
      </c>
      <c r="G10" s="115" t="s">
        <v>3040</v>
      </c>
    </row>
    <row r="11" spans="1:7" x14ac:dyDescent="0.25">
      <c r="A11" s="7"/>
      <c r="B11" s="13" t="s">
        <v>2646</v>
      </c>
      <c r="C11" s="14">
        <f>ROUNDUP(VLOOKUP(B11,Estimación_costo!$E$7:$J$280,6,0)*(1+$C$6),0)</f>
        <v>1827891364</v>
      </c>
      <c r="D11" s="15">
        <f t="shared" si="0"/>
        <v>6.9765546208758564E-2</v>
      </c>
      <c r="E11" s="115">
        <f>[1]Resumen!C11</f>
        <v>1827891364</v>
      </c>
      <c r="F11" s="115">
        <f t="shared" si="1"/>
        <v>0</v>
      </c>
      <c r="G11" s="115"/>
    </row>
    <row r="12" spans="1:7" x14ac:dyDescent="0.25">
      <c r="A12" s="7"/>
      <c r="B12" s="13" t="s">
        <v>2644</v>
      </c>
      <c r="C12" s="14">
        <f>ROUNDUP(VLOOKUP(B12,Estimación_costo!$E$7:$J$280,6,0)*(1+$C$6),0)</f>
        <v>105831248</v>
      </c>
      <c r="D12" s="15">
        <f t="shared" si="0"/>
        <v>4.0392853580299469E-3</v>
      </c>
      <c r="E12" s="115">
        <f>[1]Resumen!C12</f>
        <v>121569656</v>
      </c>
      <c r="F12" s="115">
        <f t="shared" si="1"/>
        <v>-15738408</v>
      </c>
      <c r="G12" s="115" t="s">
        <v>3042</v>
      </c>
    </row>
    <row r="13" spans="1:7" x14ac:dyDescent="0.25">
      <c r="A13" s="7"/>
      <c r="B13" s="16" t="s">
        <v>2640</v>
      </c>
      <c r="C13" s="17">
        <f>SUM(C8:C12)</f>
        <v>9510351914</v>
      </c>
      <c r="D13" s="18">
        <f t="shared" si="0"/>
        <v>0.36298376861182136</v>
      </c>
      <c r="E13" s="115">
        <f>SUM(E8:E12)</f>
        <v>10320151742</v>
      </c>
      <c r="F13" s="115">
        <f t="shared" si="1"/>
        <v>-809799828</v>
      </c>
      <c r="G13" s="115"/>
    </row>
    <row r="14" spans="1:7" x14ac:dyDescent="0.25">
      <c r="A14" s="7"/>
      <c r="B14" s="13" t="s">
        <v>3046</v>
      </c>
      <c r="C14" s="14">
        <f>ROUNDUP((Estimación_costo!I218+Estimación_costo!I219+Estimación_costo!J221+Estimación_costo!J241+Estimación_costo!J270+Estimación_costo!J274)*(1+$C$6),0)</f>
        <v>8959883959</v>
      </c>
      <c r="D14" s="15">
        <f t="shared" si="0"/>
        <v>0.34197393273899684</v>
      </c>
      <c r="E14" s="115">
        <f>[1]Resumen!C14</f>
        <v>8154877582</v>
      </c>
      <c r="F14" s="115">
        <f t="shared" si="1"/>
        <v>805006377</v>
      </c>
      <c r="G14" s="115" t="s">
        <v>3041</v>
      </c>
    </row>
    <row r="15" spans="1:7" x14ac:dyDescent="0.25">
      <c r="A15" s="7"/>
      <c r="B15" s="13" t="s">
        <v>2682</v>
      </c>
      <c r="C15" s="14">
        <f>ROUNDUP(Estimación_costo!I220*(1+$C$6),0)</f>
        <v>1973507346</v>
      </c>
      <c r="D15" s="15">
        <f t="shared" si="0"/>
        <v>7.532330457505651E-2</v>
      </c>
      <c r="E15" s="115">
        <f>[1]Resumen!C15</f>
        <v>1973507346</v>
      </c>
      <c r="F15" s="115">
        <f t="shared" si="1"/>
        <v>0</v>
      </c>
      <c r="G15" s="115"/>
    </row>
    <row r="16" spans="1:7" x14ac:dyDescent="0.25">
      <c r="A16" s="7"/>
      <c r="B16" s="13" t="s">
        <v>2683</v>
      </c>
      <c r="C16" s="14">
        <f>ROUNDUP(Estimación_costo!J224*(1+$C$6),0)</f>
        <v>5756744892</v>
      </c>
      <c r="D16" s="15">
        <f t="shared" si="0"/>
        <v>0.21971899407412532</v>
      </c>
      <c r="E16" s="115">
        <f>[1]Resumen!C16</f>
        <v>5755717002</v>
      </c>
      <c r="F16" s="115">
        <f t="shared" si="1"/>
        <v>1027890</v>
      </c>
      <c r="G16" s="115"/>
    </row>
    <row r="17" spans="1:7" x14ac:dyDescent="0.25">
      <c r="A17" s="7"/>
      <c r="B17" s="16" t="s">
        <v>119</v>
      </c>
      <c r="C17" s="17">
        <f>SUM(C13:C16)</f>
        <v>26200488111</v>
      </c>
      <c r="D17" s="15">
        <f t="shared" si="0"/>
        <v>1</v>
      </c>
      <c r="E17" s="115">
        <f>SUM(E13:E16)</f>
        <v>26204253672</v>
      </c>
      <c r="F17" s="115">
        <f t="shared" si="1"/>
        <v>-3765561</v>
      </c>
      <c r="G17" s="115"/>
    </row>
    <row r="18" spans="1:7" x14ac:dyDescent="0.25">
      <c r="A18" s="7"/>
      <c r="B18" s="16" t="s">
        <v>2684</v>
      </c>
      <c r="C18" s="17">
        <f>C17/88000</f>
        <v>297732.8194431818</v>
      </c>
      <c r="D18" s="15"/>
      <c r="E18" s="115">
        <f>[1]Resumen!C18</f>
        <v>297775.60990909091</v>
      </c>
    </row>
    <row r="20" spans="1:7" ht="105.75" customHeight="1" x14ac:dyDescent="0.25">
      <c r="B20" s="126" t="s">
        <v>3145</v>
      </c>
      <c r="C20" s="127"/>
      <c r="D20" s="127"/>
    </row>
    <row r="22" spans="1:7" x14ac:dyDescent="0.25">
      <c r="B22" s="7" t="s">
        <v>2763</v>
      </c>
      <c r="C22" s="20">
        <f>SUM(C14:C16)/1000000</f>
        <v>16690.136197</v>
      </c>
    </row>
    <row r="23" spans="1:7" x14ac:dyDescent="0.25">
      <c r="B23" s="7" t="s">
        <v>2761</v>
      </c>
      <c r="C23" s="23">
        <f>C8/1000000</f>
        <v>4702.0394839999999</v>
      </c>
    </row>
    <row r="24" spans="1:7" x14ac:dyDescent="0.25">
      <c r="B24" s="7" t="s">
        <v>2958</v>
      </c>
      <c r="C24" s="23">
        <f>C11/1000000</f>
        <v>1827.8913640000001</v>
      </c>
    </row>
    <row r="25" spans="1:7" x14ac:dyDescent="0.25">
      <c r="B25" s="7" t="s">
        <v>3146</v>
      </c>
      <c r="C25" s="23">
        <f>C9/1000000</f>
        <v>1644.722368</v>
      </c>
    </row>
    <row r="26" spans="1:7" x14ac:dyDescent="0.25">
      <c r="B26" s="7" t="s">
        <v>2760</v>
      </c>
      <c r="C26" s="23">
        <f>C10/1000000</f>
        <v>1229.86745</v>
      </c>
    </row>
    <row r="27" spans="1:7" x14ac:dyDescent="0.25">
      <c r="B27" s="7" t="s">
        <v>2762</v>
      </c>
      <c r="C27" s="23">
        <f>C12/1000000</f>
        <v>105.831248</v>
      </c>
      <c r="D27" s="20">
        <f>SUM(C23:C27)</f>
        <v>9510.3519140000008</v>
      </c>
    </row>
    <row r="28" spans="1:7" x14ac:dyDescent="0.25">
      <c r="B28" s="19" t="s">
        <v>117</v>
      </c>
      <c r="C28" s="21">
        <f>SUM(C22:C27)</f>
        <v>26200.488110999999</v>
      </c>
    </row>
    <row r="29" spans="1:7" x14ac:dyDescent="0.25">
      <c r="C29" s="10"/>
    </row>
  </sheetData>
  <mergeCells count="1">
    <mergeCell ref="B20:D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8"/>
  <sheetViews>
    <sheetView tabSelected="1" view="pageBreakPreview" zoomScale="85" zoomScaleNormal="100" zoomScaleSheetLayoutView="85" workbookViewId="0">
      <pane ySplit="6" topLeftCell="A227" activePane="bottomLeft" state="frozen"/>
      <selection pane="bottomLeft" activeCell="K241" sqref="K241:K280"/>
    </sheetView>
  </sheetViews>
  <sheetFormatPr baseColWidth="10" defaultRowHeight="12" x14ac:dyDescent="0.2"/>
  <cols>
    <col min="1" max="1" width="5.140625" style="24" customWidth="1"/>
    <col min="2" max="2" width="7.42578125" style="35" customWidth="1"/>
    <col min="3" max="3" width="8.7109375" style="35" customWidth="1"/>
    <col min="4" max="4" width="6.140625" style="35" customWidth="1"/>
    <col min="5" max="5" width="57.5703125" style="24" customWidth="1"/>
    <col min="6" max="6" width="5.42578125" style="31" customWidth="1"/>
    <col min="7" max="7" width="10.140625" style="35" customWidth="1"/>
    <col min="8" max="8" width="11.5703125" style="32" customWidth="1"/>
    <col min="9" max="9" width="12.5703125" style="32" customWidth="1"/>
    <col min="10" max="10" width="17" style="32" customWidth="1"/>
    <col min="11" max="11" width="11.85546875" style="24" customWidth="1"/>
    <col min="12" max="12" width="20.28515625" style="24" customWidth="1"/>
    <col min="13" max="16384" width="11.42578125" style="24"/>
  </cols>
  <sheetData>
    <row r="2" spans="2:11" x14ac:dyDescent="0.2">
      <c r="B2" s="25" t="s">
        <v>2604</v>
      </c>
      <c r="C2" s="25"/>
      <c r="D2" s="25"/>
      <c r="E2" s="26"/>
      <c r="F2" s="27"/>
      <c r="G2" s="109"/>
      <c r="H2" s="29"/>
      <c r="I2" s="29"/>
      <c r="J2" s="29"/>
    </row>
    <row r="3" spans="2:11" x14ac:dyDescent="0.2">
      <c r="B3" s="25" t="s">
        <v>2605</v>
      </c>
      <c r="C3" s="25"/>
      <c r="D3" s="25"/>
      <c r="E3" s="26"/>
      <c r="F3" s="28"/>
      <c r="G3" s="109"/>
      <c r="H3" s="29"/>
      <c r="I3" s="29"/>
      <c r="J3" s="29"/>
    </row>
    <row r="4" spans="2:11" x14ac:dyDescent="0.2">
      <c r="B4" s="25" t="s">
        <v>2685</v>
      </c>
      <c r="C4" s="25"/>
      <c r="D4" s="25"/>
      <c r="E4" s="28"/>
      <c r="F4" s="28"/>
      <c r="G4" s="109"/>
      <c r="H4" s="29"/>
      <c r="I4" s="29"/>
      <c r="J4" s="29"/>
    </row>
    <row r="5" spans="2:11" ht="8.25" customHeight="1" x14ac:dyDescent="0.2">
      <c r="B5" s="30"/>
      <c r="C5" s="30"/>
      <c r="D5" s="30"/>
    </row>
    <row r="6" spans="2:11" ht="24.75" customHeight="1" x14ac:dyDescent="0.2">
      <c r="B6" s="33" t="s">
        <v>2733</v>
      </c>
      <c r="C6" s="33" t="s">
        <v>3000</v>
      </c>
      <c r="D6" s="33" t="s">
        <v>2738</v>
      </c>
      <c r="E6" s="33" t="s">
        <v>0</v>
      </c>
      <c r="F6" s="33" t="s">
        <v>2641</v>
      </c>
      <c r="G6" s="33" t="s">
        <v>2606</v>
      </c>
      <c r="H6" s="34" t="s">
        <v>2957</v>
      </c>
      <c r="I6" s="34" t="s">
        <v>2624</v>
      </c>
      <c r="J6" s="34" t="s">
        <v>2607</v>
      </c>
      <c r="K6" s="30" t="s">
        <v>3030</v>
      </c>
    </row>
    <row r="7" spans="2:11" x14ac:dyDescent="0.2">
      <c r="B7" s="36"/>
      <c r="C7" s="75"/>
      <c r="D7" s="75"/>
      <c r="E7" s="37" t="s">
        <v>2731</v>
      </c>
      <c r="F7" s="38"/>
      <c r="G7" s="110"/>
      <c r="H7" s="39"/>
      <c r="I7" s="40"/>
      <c r="J7" s="40">
        <f>SUBTOTAL(9,I8:I57)</f>
        <v>3482992210.1099997</v>
      </c>
      <c r="K7" s="112"/>
    </row>
    <row r="8" spans="2:11" s="35" customFormat="1" x14ac:dyDescent="0.2">
      <c r="B8" s="41" t="s">
        <v>2712</v>
      </c>
      <c r="C8" s="76"/>
      <c r="D8" s="76"/>
      <c r="E8" s="42" t="s">
        <v>2652</v>
      </c>
      <c r="F8" s="42"/>
      <c r="G8" s="42"/>
      <c r="H8" s="43"/>
      <c r="I8" s="44"/>
      <c r="J8" s="44">
        <f>SUBTOTAL(9,I9:I37)</f>
        <v>634270267.83000004</v>
      </c>
      <c r="K8" s="113"/>
    </row>
    <row r="9" spans="2:11" s="35" customFormat="1" ht="36" x14ac:dyDescent="0.25">
      <c r="B9" s="45" t="s">
        <v>2778</v>
      </c>
      <c r="C9" s="46" t="str">
        <f t="shared" ref="C9:F39" si="0">VLOOKUP($B9,MTZ_PRECIOS_ITEMS,MATCH(C$6,EZDO_PRECIOS_ITEMS,0),0)</f>
        <v>INGETEC</v>
      </c>
      <c r="D9" s="46" t="str">
        <f t="shared" si="0"/>
        <v xml:space="preserve"> </v>
      </c>
      <c r="E9" s="46" t="str">
        <f t="shared" si="0"/>
        <v>Excavación mecánica material sin clasificación, incluye cargue disposición final en sitio autorizado por la autoridad ambiental competente y transporte (ET 310-05) D=30 Km</v>
      </c>
      <c r="F9" s="47" t="str">
        <f t="shared" si="0"/>
        <v>m³</v>
      </c>
      <c r="G9" s="48">
        <v>410.904</v>
      </c>
      <c r="H9" s="49">
        <v>38732.6</v>
      </c>
      <c r="I9" s="50">
        <f>ROUND(H9*G9,2)</f>
        <v>15915380.27</v>
      </c>
      <c r="J9" s="50"/>
      <c r="K9" s="113">
        <v>0</v>
      </c>
    </row>
    <row r="10" spans="2:11" s="35" customFormat="1" x14ac:dyDescent="0.25">
      <c r="B10" s="45" t="s">
        <v>2689</v>
      </c>
      <c r="C10" s="46" t="str">
        <f t="shared" si="0"/>
        <v>INGETEC</v>
      </c>
      <c r="D10" s="46" t="str">
        <f t="shared" si="0"/>
        <v xml:space="preserve"> </v>
      </c>
      <c r="E10" s="51" t="str">
        <f t="shared" si="0"/>
        <v>Excavación red 12 a 36" protección temporal H&lt;=3</v>
      </c>
      <c r="F10" s="47" t="str">
        <f t="shared" si="0"/>
        <v>m³</v>
      </c>
      <c r="G10" s="48">
        <v>309.95527290000001</v>
      </c>
      <c r="H10" s="49">
        <v>128200</v>
      </c>
      <c r="I10" s="50">
        <f t="shared" ref="I10:I37" si="1">ROUND(H10*G10,2)</f>
        <v>39736265.990000002</v>
      </c>
      <c r="J10" s="50"/>
      <c r="K10" s="113" t="s">
        <v>3048</v>
      </c>
    </row>
    <row r="11" spans="2:11" s="35" customFormat="1" ht="24" x14ac:dyDescent="0.25">
      <c r="B11" s="45" t="s">
        <v>2951</v>
      </c>
      <c r="C11" s="46" t="str">
        <f t="shared" si="0"/>
        <v>INGETEC</v>
      </c>
      <c r="D11" s="46" t="str">
        <f t="shared" si="0"/>
        <v xml:space="preserve"> </v>
      </c>
      <c r="E11" s="51" t="str">
        <f t="shared" si="0"/>
        <v>Transporte y disposición final de escombros en sitio autorizado (distancia de transporte 30 Km)</v>
      </c>
      <c r="F11" s="47" t="str">
        <f t="shared" si="0"/>
        <v>m³</v>
      </c>
      <c r="G11" s="48">
        <v>309.95527290000001</v>
      </c>
      <c r="H11" s="49">
        <v>33010</v>
      </c>
      <c r="I11" s="50">
        <f t="shared" si="1"/>
        <v>10231623.560000001</v>
      </c>
      <c r="J11" s="50"/>
      <c r="K11" s="113">
        <v>0</v>
      </c>
    </row>
    <row r="12" spans="2:11" s="35" customFormat="1" ht="24" x14ac:dyDescent="0.25">
      <c r="B12" s="45" t="s">
        <v>2693</v>
      </c>
      <c r="C12" s="46" t="str">
        <f t="shared" si="0"/>
        <v>IDU</v>
      </c>
      <c r="D12" s="46">
        <f t="shared" si="0"/>
        <v>4848</v>
      </c>
      <c r="E12" s="51" t="str">
        <f t="shared" si="0"/>
        <v>Demolición de tuberías de acueducto y alcantarillado Ø &lt; 36" (Incluye martillo neumático de 60 lb y cargue).</v>
      </c>
      <c r="F12" s="47" t="str">
        <f t="shared" si="0"/>
        <v>m</v>
      </c>
      <c r="G12" s="48">
        <v>109.37</v>
      </c>
      <c r="H12" s="49">
        <v>5823</v>
      </c>
      <c r="I12" s="50">
        <f t="shared" si="1"/>
        <v>636861.51</v>
      </c>
      <c r="J12" s="50"/>
      <c r="K12" s="113">
        <v>0</v>
      </c>
    </row>
    <row r="13" spans="2:11" s="35" customFormat="1" ht="36" x14ac:dyDescent="0.25">
      <c r="B13" s="45" t="s">
        <v>2709</v>
      </c>
      <c r="C13" s="46" t="str">
        <f t="shared" si="0"/>
        <v>IDU</v>
      </c>
      <c r="D13" s="46">
        <f t="shared" si="0"/>
        <v>4837</v>
      </c>
      <c r="E13" s="51" t="str">
        <f t="shared" si="0"/>
        <v>Relleno con mezcla de gravilla de 3/4" y arena de río (Relación 1:1) suministro y colocación. (Incluye transporte, Suministro, Extendido manual y Colocación).</v>
      </c>
      <c r="F13" s="47" t="str">
        <f t="shared" si="0"/>
        <v>m³</v>
      </c>
      <c r="G13" s="48">
        <v>80.8</v>
      </c>
      <c r="H13" s="49">
        <v>132499</v>
      </c>
      <c r="I13" s="50">
        <f t="shared" si="1"/>
        <v>10705919.199999999</v>
      </c>
      <c r="J13" s="50"/>
      <c r="K13" s="113">
        <v>0</v>
      </c>
    </row>
    <row r="14" spans="2:11" s="35" customFormat="1" ht="24" x14ac:dyDescent="0.25">
      <c r="B14" s="45" t="s">
        <v>2710</v>
      </c>
      <c r="C14" s="46" t="str">
        <f t="shared" si="0"/>
        <v>IDU</v>
      </c>
      <c r="D14" s="46">
        <f t="shared" si="0"/>
        <v>4792</v>
      </c>
      <c r="E14" s="51" t="str">
        <f t="shared" si="0"/>
        <v>Relleno en recebo común (Suministro e instalación  Extendido manual, Humedecimiento y Compactación transporte a 28 km).</v>
      </c>
      <c r="F14" s="47" t="str">
        <f t="shared" si="0"/>
        <v>m³</v>
      </c>
      <c r="G14" s="48">
        <v>612.4</v>
      </c>
      <c r="H14" s="49">
        <v>51133</v>
      </c>
      <c r="I14" s="50">
        <f t="shared" si="1"/>
        <v>31313849.199999999</v>
      </c>
      <c r="J14" s="50"/>
      <c r="K14" s="113">
        <v>0</v>
      </c>
    </row>
    <row r="15" spans="2:11" s="35" customFormat="1" x14ac:dyDescent="0.25">
      <c r="B15" s="45" t="s">
        <v>2713</v>
      </c>
      <c r="C15" s="46" t="str">
        <f t="shared" si="0"/>
        <v>INGETEC</v>
      </c>
      <c r="D15" s="46" t="str">
        <f t="shared" si="0"/>
        <v xml:space="preserve"> </v>
      </c>
      <c r="E15" s="51" t="str">
        <f t="shared" si="0"/>
        <v xml:space="preserve">Tubería CCP D= 24” </v>
      </c>
      <c r="F15" s="47" t="str">
        <f t="shared" si="0"/>
        <v>m</v>
      </c>
      <c r="G15" s="48">
        <v>90.34</v>
      </c>
      <c r="H15" s="49">
        <v>469033</v>
      </c>
      <c r="I15" s="50">
        <f t="shared" si="1"/>
        <v>42372441.219999999</v>
      </c>
      <c r="J15" s="50"/>
      <c r="K15" s="113">
        <v>0</v>
      </c>
    </row>
    <row r="16" spans="2:11" s="35" customFormat="1" x14ac:dyDescent="0.25">
      <c r="B16" s="45" t="s">
        <v>2714</v>
      </c>
      <c r="C16" s="46" t="str">
        <f t="shared" si="0"/>
        <v>INGETEC</v>
      </c>
      <c r="D16" s="46" t="str">
        <f t="shared" si="0"/>
        <v xml:space="preserve"> </v>
      </c>
      <c r="E16" s="51" t="str">
        <f t="shared" si="0"/>
        <v xml:space="preserve">Tubería CCP D= 27” </v>
      </c>
      <c r="F16" s="47" t="str">
        <f t="shared" si="0"/>
        <v>m</v>
      </c>
      <c r="G16" s="48">
        <v>19.03</v>
      </c>
      <c r="H16" s="49">
        <v>567567</v>
      </c>
      <c r="I16" s="50">
        <f t="shared" si="1"/>
        <v>10800800.01</v>
      </c>
      <c r="J16" s="50"/>
      <c r="K16" s="113">
        <v>0</v>
      </c>
    </row>
    <row r="17" spans="2:11" s="35" customFormat="1" x14ac:dyDescent="0.25">
      <c r="B17" s="45" t="s">
        <v>2715</v>
      </c>
      <c r="C17" s="46" t="str">
        <f t="shared" si="0"/>
        <v>INGETEC</v>
      </c>
      <c r="D17" s="46" t="str">
        <f t="shared" si="0"/>
        <v xml:space="preserve"> </v>
      </c>
      <c r="E17" s="51" t="str">
        <f t="shared" si="0"/>
        <v>Codo CCP 90° D= 24”</v>
      </c>
      <c r="F17" s="47" t="str">
        <f t="shared" si="0"/>
        <v>Und</v>
      </c>
      <c r="G17" s="48">
        <v>1</v>
      </c>
      <c r="H17" s="49">
        <v>3984000</v>
      </c>
      <c r="I17" s="50">
        <f t="shared" si="1"/>
        <v>3984000</v>
      </c>
      <c r="J17" s="50"/>
      <c r="K17" s="113" t="s">
        <v>3137</v>
      </c>
    </row>
    <row r="18" spans="2:11" s="35" customFormat="1" x14ac:dyDescent="0.25">
      <c r="B18" s="45" t="s">
        <v>2716</v>
      </c>
      <c r="C18" s="46" t="str">
        <f t="shared" si="0"/>
        <v>INGETEC</v>
      </c>
      <c r="D18" s="46" t="str">
        <f t="shared" si="0"/>
        <v xml:space="preserve"> </v>
      </c>
      <c r="E18" s="51" t="str">
        <f t="shared" si="0"/>
        <v>Codo CCP 45° D= 27”</v>
      </c>
      <c r="F18" s="47" t="str">
        <f t="shared" si="0"/>
        <v>Und</v>
      </c>
      <c r="G18" s="48">
        <v>2</v>
      </c>
      <c r="H18" s="49">
        <v>4675000</v>
      </c>
      <c r="I18" s="50">
        <f t="shared" si="1"/>
        <v>9350000</v>
      </c>
      <c r="J18" s="50"/>
      <c r="K18" s="113" t="s">
        <v>3137</v>
      </c>
    </row>
    <row r="19" spans="2:11" s="35" customFormat="1" x14ac:dyDescent="0.25">
      <c r="B19" s="45" t="s">
        <v>2717</v>
      </c>
      <c r="C19" s="46" t="str">
        <f t="shared" si="0"/>
        <v>IDU</v>
      </c>
      <c r="D19" s="46">
        <f t="shared" si="0"/>
        <v>3227</v>
      </c>
      <c r="E19" s="51" t="str">
        <f t="shared" si="0"/>
        <v>Tubería PVC D=6" Tipo U.M. RDE 21 (Suministro e Instalación)</v>
      </c>
      <c r="F19" s="47" t="str">
        <f t="shared" si="0"/>
        <v>m</v>
      </c>
      <c r="G19" s="48">
        <v>846</v>
      </c>
      <c r="H19" s="49">
        <v>88881</v>
      </c>
      <c r="I19" s="50">
        <f t="shared" si="1"/>
        <v>75193326</v>
      </c>
      <c r="J19" s="50"/>
      <c r="K19" s="113" t="s">
        <v>3032</v>
      </c>
    </row>
    <row r="20" spans="2:11" s="35" customFormat="1" x14ac:dyDescent="0.25">
      <c r="B20" s="45" t="s">
        <v>2718</v>
      </c>
      <c r="C20" s="46" t="str">
        <f t="shared" si="0"/>
        <v>IDU</v>
      </c>
      <c r="D20" s="46">
        <f t="shared" si="0"/>
        <v>3230</v>
      </c>
      <c r="E20" s="51" t="str">
        <f t="shared" si="0"/>
        <v>Tubería PVC D=12" Tipo U.M. RDE 21 (Suministro e Instalación)</v>
      </c>
      <c r="F20" s="47" t="str">
        <f t="shared" si="0"/>
        <v>m</v>
      </c>
      <c r="G20" s="48">
        <v>910</v>
      </c>
      <c r="H20" s="49">
        <v>317054</v>
      </c>
      <c r="I20" s="50">
        <f t="shared" si="1"/>
        <v>288519140</v>
      </c>
      <c r="J20" s="50"/>
      <c r="K20" s="113" t="s">
        <v>3032</v>
      </c>
    </row>
    <row r="21" spans="2:11" s="35" customFormat="1" x14ac:dyDescent="0.25">
      <c r="B21" s="45" t="s">
        <v>2719</v>
      </c>
      <c r="C21" s="46" t="str">
        <f t="shared" si="0"/>
        <v>IDU</v>
      </c>
      <c r="D21" s="46">
        <f t="shared" si="0"/>
        <v>3543</v>
      </c>
      <c r="E21" s="51" t="str">
        <f t="shared" si="0"/>
        <v>Codo G.RAD. PVC 11.25° Tipo U.M. D=12" (Suministro e Instalación)</v>
      </c>
      <c r="F21" s="47" t="str">
        <f t="shared" si="0"/>
        <v>Und</v>
      </c>
      <c r="G21" s="48">
        <v>10</v>
      </c>
      <c r="H21" s="49">
        <v>1000357</v>
      </c>
      <c r="I21" s="50">
        <f t="shared" si="1"/>
        <v>10003570</v>
      </c>
      <c r="J21" s="50"/>
      <c r="K21" s="113" t="s">
        <v>3032</v>
      </c>
    </row>
    <row r="22" spans="2:11" s="35" customFormat="1" x14ac:dyDescent="0.25">
      <c r="B22" s="45" t="s">
        <v>2780</v>
      </c>
      <c r="C22" s="46" t="str">
        <f t="shared" si="0"/>
        <v>IDU</v>
      </c>
      <c r="D22" s="46">
        <f t="shared" si="0"/>
        <v>3309</v>
      </c>
      <c r="E22" s="51" t="str">
        <f t="shared" si="0"/>
        <v>Codo HD 45° extremo liso para PVC D=12" (Suministro e Instalación)</v>
      </c>
      <c r="F22" s="47" t="str">
        <f t="shared" si="0"/>
        <v>Und</v>
      </c>
      <c r="G22" s="48">
        <v>13</v>
      </c>
      <c r="H22" s="49">
        <v>1107732</v>
      </c>
      <c r="I22" s="50">
        <f t="shared" si="1"/>
        <v>14400516</v>
      </c>
      <c r="J22" s="50"/>
      <c r="K22" s="113" t="s">
        <v>3032</v>
      </c>
    </row>
    <row r="23" spans="2:11" s="35" customFormat="1" x14ac:dyDescent="0.25">
      <c r="B23" s="45" t="s">
        <v>2781</v>
      </c>
      <c r="C23" s="46" t="str">
        <f t="shared" si="0"/>
        <v>IDU</v>
      </c>
      <c r="D23" s="46">
        <f t="shared" si="0"/>
        <v>3297</v>
      </c>
      <c r="E23" s="51" t="str">
        <f t="shared" si="0"/>
        <v>Codo HD 90° extremo liso para PVC D=12" (Suministro e Instalación)</v>
      </c>
      <c r="F23" s="47" t="str">
        <f t="shared" si="0"/>
        <v>Und</v>
      </c>
      <c r="G23" s="48">
        <v>3</v>
      </c>
      <c r="H23" s="49">
        <v>1417370</v>
      </c>
      <c r="I23" s="50">
        <f t="shared" si="1"/>
        <v>4252110</v>
      </c>
      <c r="J23" s="50"/>
      <c r="K23" s="113" t="s">
        <v>3032</v>
      </c>
    </row>
    <row r="24" spans="2:11" s="35" customFormat="1" ht="24" x14ac:dyDescent="0.25">
      <c r="B24" s="45" t="s">
        <v>2782</v>
      </c>
      <c r="C24" s="46" t="str">
        <f t="shared" si="0"/>
        <v>IDU</v>
      </c>
      <c r="D24" s="46">
        <f t="shared" si="0"/>
        <v>3317</v>
      </c>
      <c r="E24" s="51" t="str">
        <f t="shared" si="0"/>
        <v>Codo HD 11.25° extremo liso para PVC D=6" (Suministro e Instalación)</v>
      </c>
      <c r="F24" s="47" t="str">
        <f t="shared" si="0"/>
        <v>Und</v>
      </c>
      <c r="G24" s="48">
        <v>3</v>
      </c>
      <c r="H24" s="49">
        <v>243882</v>
      </c>
      <c r="I24" s="50">
        <f t="shared" si="1"/>
        <v>731646</v>
      </c>
      <c r="J24" s="50"/>
      <c r="K24" s="113" t="s">
        <v>3032</v>
      </c>
    </row>
    <row r="25" spans="2:11" s="35" customFormat="1" x14ac:dyDescent="0.25">
      <c r="B25" s="45" t="s">
        <v>2783</v>
      </c>
      <c r="C25" s="46" t="str">
        <f t="shared" si="0"/>
        <v>IDU</v>
      </c>
      <c r="D25" s="46">
        <f t="shared" si="0"/>
        <v>3306</v>
      </c>
      <c r="E25" s="51" t="str">
        <f t="shared" si="0"/>
        <v>Codo HD 45°extremo liso para PVC D=6" (Suministro e Instalación)</v>
      </c>
      <c r="F25" s="47" t="str">
        <f t="shared" si="0"/>
        <v>Und</v>
      </c>
      <c r="G25" s="48">
        <v>4</v>
      </c>
      <c r="H25" s="49">
        <v>292672</v>
      </c>
      <c r="I25" s="50">
        <f t="shared" si="1"/>
        <v>1170688</v>
      </c>
      <c r="J25" s="50"/>
      <c r="K25" s="113" t="s">
        <v>3032</v>
      </c>
    </row>
    <row r="26" spans="2:11" s="35" customFormat="1" x14ac:dyDescent="0.25">
      <c r="B26" s="45" t="s">
        <v>2784</v>
      </c>
      <c r="C26" s="46" t="str">
        <f t="shared" si="0"/>
        <v>IDU</v>
      </c>
      <c r="D26" s="46">
        <f t="shared" si="0"/>
        <v>3294</v>
      </c>
      <c r="E26" s="51" t="str">
        <f t="shared" si="0"/>
        <v>Codo HD 90° extremo liso para PVC D=6" (Suministro e Instalación)</v>
      </c>
      <c r="F26" s="47" t="str">
        <f t="shared" si="0"/>
        <v>Und</v>
      </c>
      <c r="G26" s="48">
        <v>2</v>
      </c>
      <c r="H26" s="49">
        <v>350208</v>
      </c>
      <c r="I26" s="50">
        <f t="shared" si="1"/>
        <v>700416</v>
      </c>
      <c r="J26" s="50"/>
      <c r="K26" s="113" t="s">
        <v>3032</v>
      </c>
    </row>
    <row r="27" spans="2:11" s="35" customFormat="1" x14ac:dyDescent="0.25">
      <c r="B27" s="45" t="s">
        <v>2785</v>
      </c>
      <c r="C27" s="46" t="str">
        <f t="shared" si="0"/>
        <v>IDU</v>
      </c>
      <c r="D27" s="46">
        <f t="shared" si="0"/>
        <v>3268</v>
      </c>
      <c r="E27" s="51" t="str">
        <f t="shared" si="0"/>
        <v>Tee HD extremo liso 12"x4" (Suministro e Instalación)</v>
      </c>
      <c r="F27" s="47" t="str">
        <f t="shared" si="0"/>
        <v>Und</v>
      </c>
      <c r="G27" s="48">
        <v>1</v>
      </c>
      <c r="H27" s="49">
        <v>1418230</v>
      </c>
      <c r="I27" s="50">
        <f t="shared" si="1"/>
        <v>1418230</v>
      </c>
      <c r="J27" s="50"/>
      <c r="K27" s="113" t="s">
        <v>3032</v>
      </c>
    </row>
    <row r="28" spans="2:11" s="35" customFormat="1" x14ac:dyDescent="0.25">
      <c r="B28" s="45" t="s">
        <v>2786</v>
      </c>
      <c r="C28" s="46" t="str">
        <f t="shared" si="0"/>
        <v>IDU</v>
      </c>
      <c r="D28" s="46">
        <f t="shared" si="0"/>
        <v>3269</v>
      </c>
      <c r="E28" s="51" t="str">
        <f t="shared" si="0"/>
        <v>Tee HD extremo liso 12"x6" (Suministro e Instalación)</v>
      </c>
      <c r="F28" s="47" t="str">
        <f t="shared" si="0"/>
        <v>Und</v>
      </c>
      <c r="G28" s="48">
        <v>5</v>
      </c>
      <c r="H28" s="49">
        <v>1710970</v>
      </c>
      <c r="I28" s="50">
        <f t="shared" si="1"/>
        <v>8554850</v>
      </c>
      <c r="J28" s="50"/>
      <c r="K28" s="113" t="s">
        <v>3032</v>
      </c>
    </row>
    <row r="29" spans="2:11" s="35" customFormat="1" x14ac:dyDescent="0.25">
      <c r="B29" s="45" t="s">
        <v>2787</v>
      </c>
      <c r="C29" s="46" t="str">
        <f t="shared" si="0"/>
        <v>IDU</v>
      </c>
      <c r="D29" s="46">
        <f t="shared" si="0"/>
        <v>3254</v>
      </c>
      <c r="E29" s="51" t="str">
        <f t="shared" si="0"/>
        <v>Tee HD extremo liso 6"x6" (Suministro e Instalación)</v>
      </c>
      <c r="F29" s="47" t="str">
        <f t="shared" si="0"/>
        <v>Und</v>
      </c>
      <c r="G29" s="48">
        <v>5</v>
      </c>
      <c r="H29" s="49">
        <v>422744</v>
      </c>
      <c r="I29" s="50">
        <f t="shared" si="1"/>
        <v>2113720</v>
      </c>
      <c r="J29" s="50"/>
      <c r="K29" s="113" t="s">
        <v>3032</v>
      </c>
    </row>
    <row r="30" spans="2:11" s="35" customFormat="1" x14ac:dyDescent="0.25">
      <c r="B30" s="45" t="s">
        <v>2788</v>
      </c>
      <c r="C30" s="46" t="str">
        <f t="shared" si="0"/>
        <v>IDU</v>
      </c>
      <c r="D30" s="46">
        <f t="shared" si="0"/>
        <v>3272</v>
      </c>
      <c r="E30" s="51" t="str">
        <f t="shared" si="0"/>
        <v>Tee HD extremo liso 12"x12" (Suministro e Instalación)</v>
      </c>
      <c r="F30" s="47" t="str">
        <f t="shared" si="0"/>
        <v>Und</v>
      </c>
      <c r="G30" s="48">
        <v>2</v>
      </c>
      <c r="H30" s="49">
        <v>2525406</v>
      </c>
      <c r="I30" s="50">
        <f t="shared" si="1"/>
        <v>5050812</v>
      </c>
      <c r="J30" s="50"/>
      <c r="K30" s="113" t="s">
        <v>3032</v>
      </c>
    </row>
    <row r="31" spans="2:11" s="35" customFormat="1" x14ac:dyDescent="0.25">
      <c r="B31" s="45" t="s">
        <v>2789</v>
      </c>
      <c r="C31" s="46" t="str">
        <f t="shared" si="0"/>
        <v>IDU</v>
      </c>
      <c r="D31" s="46">
        <f t="shared" si="0"/>
        <v>3603</v>
      </c>
      <c r="E31" s="51" t="str">
        <f t="shared" si="0"/>
        <v>Unión PVC tipo  U.M. D= 6" (Suministro e Instalación)</v>
      </c>
      <c r="F31" s="47" t="str">
        <f t="shared" si="0"/>
        <v>Und</v>
      </c>
      <c r="G31" s="48">
        <v>1</v>
      </c>
      <c r="H31" s="49">
        <v>142478</v>
      </c>
      <c r="I31" s="50">
        <f t="shared" si="1"/>
        <v>142478</v>
      </c>
      <c r="J31" s="50"/>
      <c r="K31" s="113" t="s">
        <v>3032</v>
      </c>
    </row>
    <row r="32" spans="2:11" s="35" customFormat="1" x14ac:dyDescent="0.25">
      <c r="B32" s="45" t="s">
        <v>2790</v>
      </c>
      <c r="C32" s="46" t="str">
        <f t="shared" si="0"/>
        <v>IDU</v>
      </c>
      <c r="D32" s="46">
        <f t="shared" si="0"/>
        <v>3604</v>
      </c>
      <c r="E32" s="51" t="str">
        <f t="shared" si="0"/>
        <v>Unión PVC tipo U.M. D= 8" (Suministro e Instalación)</v>
      </c>
      <c r="F32" s="47" t="str">
        <f t="shared" si="0"/>
        <v>Und</v>
      </c>
      <c r="G32" s="48">
        <v>1</v>
      </c>
      <c r="H32" s="49">
        <v>253650</v>
      </c>
      <c r="I32" s="50">
        <f t="shared" si="1"/>
        <v>253650</v>
      </c>
      <c r="J32" s="50"/>
      <c r="K32" s="113" t="s">
        <v>3032</v>
      </c>
    </row>
    <row r="33" spans="2:11" s="35" customFormat="1" x14ac:dyDescent="0.25">
      <c r="B33" s="45" t="s">
        <v>2825</v>
      </c>
      <c r="C33" s="46" t="str">
        <f t="shared" si="0"/>
        <v>IDU</v>
      </c>
      <c r="D33" s="46">
        <f t="shared" si="0"/>
        <v>3606</v>
      </c>
      <c r="E33" s="51" t="str">
        <f t="shared" si="0"/>
        <v>Unión PVC tipo U.M. D= 12" (Suministro e Instalación)</v>
      </c>
      <c r="F33" s="47" t="str">
        <f t="shared" si="0"/>
        <v>Und</v>
      </c>
      <c r="G33" s="48">
        <v>1</v>
      </c>
      <c r="H33" s="49">
        <v>703288</v>
      </c>
      <c r="I33" s="50">
        <f t="shared" si="1"/>
        <v>703288</v>
      </c>
      <c r="J33" s="50"/>
      <c r="K33" s="113" t="s">
        <v>3032</v>
      </c>
    </row>
    <row r="34" spans="2:11" s="35" customFormat="1" ht="24" x14ac:dyDescent="0.25">
      <c r="B34" s="45" t="s">
        <v>2826</v>
      </c>
      <c r="C34" s="46" t="str">
        <f t="shared" si="0"/>
        <v>IDU</v>
      </c>
      <c r="D34" s="46">
        <f t="shared" si="0"/>
        <v>3324</v>
      </c>
      <c r="E34" s="51" t="str">
        <f t="shared" si="0"/>
        <v>Válvula compuerta elástica vástago no ascendente extremo liso D=6" (Suministro e Instalación)</v>
      </c>
      <c r="F34" s="47" t="str">
        <f t="shared" si="0"/>
        <v>Und</v>
      </c>
      <c r="G34" s="48">
        <v>6</v>
      </c>
      <c r="H34" s="49">
        <v>1186170</v>
      </c>
      <c r="I34" s="50">
        <f t="shared" si="1"/>
        <v>7117020</v>
      </c>
      <c r="J34" s="50"/>
      <c r="K34" s="113" t="s">
        <v>3032</v>
      </c>
    </row>
    <row r="35" spans="2:11" s="35" customFormat="1" ht="24" x14ac:dyDescent="0.25">
      <c r="B35" s="45" t="s">
        <v>2827</v>
      </c>
      <c r="C35" s="46" t="str">
        <f t="shared" si="0"/>
        <v>IDU</v>
      </c>
      <c r="D35" s="46">
        <f t="shared" si="0"/>
        <v>4403</v>
      </c>
      <c r="E35" s="51" t="str">
        <f t="shared" si="0"/>
        <v>Válvula compuerta elástica vástago no ascendente extremo liso D=12" (Suministro e Instalación)</v>
      </c>
      <c r="F35" s="47" t="str">
        <f t="shared" si="0"/>
        <v>Und</v>
      </c>
      <c r="G35" s="48">
        <v>4</v>
      </c>
      <c r="H35" s="49">
        <v>3889152</v>
      </c>
      <c r="I35" s="50">
        <f t="shared" si="1"/>
        <v>15556608</v>
      </c>
      <c r="J35" s="50"/>
      <c r="K35" s="113" t="s">
        <v>3032</v>
      </c>
    </row>
    <row r="36" spans="2:11" s="35" customFormat="1" ht="24" x14ac:dyDescent="0.25">
      <c r="B36" s="45" t="s">
        <v>2828</v>
      </c>
      <c r="C36" s="46" t="str">
        <f t="shared" si="0"/>
        <v>IDU</v>
      </c>
      <c r="D36" s="46">
        <f t="shared" si="0"/>
        <v>3329</v>
      </c>
      <c r="E36" s="51" t="str">
        <f t="shared" si="0"/>
        <v>Hidrante extremo brida D=6" tipo poste (Suministro e Instalación. No incluye kit de nivelación)</v>
      </c>
      <c r="F36" s="47" t="str">
        <f t="shared" si="0"/>
        <v>Und</v>
      </c>
      <c r="G36" s="48">
        <v>2</v>
      </c>
      <c r="H36" s="49">
        <v>2912820</v>
      </c>
      <c r="I36" s="50">
        <f t="shared" si="1"/>
        <v>5825640</v>
      </c>
      <c r="J36" s="50"/>
      <c r="K36" s="113" t="s">
        <v>3032</v>
      </c>
    </row>
    <row r="37" spans="2:11" s="35" customFormat="1" x14ac:dyDescent="0.25">
      <c r="B37" s="45" t="s">
        <v>2829</v>
      </c>
      <c r="C37" s="46" t="str">
        <f t="shared" si="0"/>
        <v>INGETEC</v>
      </c>
      <c r="D37" s="46" t="str">
        <f t="shared" si="0"/>
        <v xml:space="preserve"> </v>
      </c>
      <c r="E37" s="51" t="str">
        <f t="shared" si="0"/>
        <v>Macromedidor D= 12"</v>
      </c>
      <c r="F37" s="47" t="str">
        <f t="shared" si="0"/>
        <v>Und</v>
      </c>
      <c r="G37" s="48">
        <v>1</v>
      </c>
      <c r="H37" s="49">
        <v>17515418.870000001</v>
      </c>
      <c r="I37" s="50">
        <f t="shared" si="1"/>
        <v>17515418.870000001</v>
      </c>
      <c r="J37" s="50"/>
      <c r="K37" s="113">
        <v>0</v>
      </c>
    </row>
    <row r="38" spans="2:11" s="35" customFormat="1" x14ac:dyDescent="0.2">
      <c r="B38" s="41" t="s">
        <v>2720</v>
      </c>
      <c r="C38" s="76"/>
      <c r="D38" s="76"/>
      <c r="E38" s="42" t="s">
        <v>2651</v>
      </c>
      <c r="F38" s="42"/>
      <c r="G38" s="42"/>
      <c r="H38" s="43"/>
      <c r="I38" s="44"/>
      <c r="J38" s="44">
        <f>SUBTOTAL(9,I39:I57)</f>
        <v>2848721942.2799997</v>
      </c>
      <c r="K38" s="113">
        <v>0</v>
      </c>
    </row>
    <row r="39" spans="2:11" s="35" customFormat="1" x14ac:dyDescent="0.25">
      <c r="B39" s="45" t="s">
        <v>2689</v>
      </c>
      <c r="C39" s="46" t="s">
        <v>3053</v>
      </c>
      <c r="D39" s="46" t="str">
        <f t="shared" si="0"/>
        <v xml:space="preserve"> </v>
      </c>
      <c r="E39" s="51" t="str">
        <f t="shared" ref="E39:F57" si="2">VLOOKUP($B39,MTZ_PRECIOS_ITEMS,MATCH(E$6,EZDO_PRECIOS_ITEMS,0),0)</f>
        <v>Excavación red 12 a 36" protección temporal H&lt;=3</v>
      </c>
      <c r="F39" s="47" t="str">
        <f t="shared" si="2"/>
        <v>m³</v>
      </c>
      <c r="G39" s="48">
        <v>1639.2</v>
      </c>
      <c r="H39" s="49">
        <v>128200</v>
      </c>
      <c r="I39" s="50">
        <f t="shared" ref="I39:I57" si="3">ROUND(H39*G39,2)</f>
        <v>210145440</v>
      </c>
      <c r="J39" s="50"/>
      <c r="K39" s="113" t="s">
        <v>3052</v>
      </c>
    </row>
    <row r="40" spans="2:11" s="35" customFormat="1" ht="24" x14ac:dyDescent="0.25">
      <c r="B40" s="45" t="s">
        <v>2951</v>
      </c>
      <c r="C40" s="46" t="str">
        <f t="shared" ref="C40:D57" si="4">VLOOKUP($B40,MTZ_PRECIOS_ITEMS,MATCH(C$6,EZDO_PRECIOS_ITEMS,0),0)</f>
        <v>INGETEC</v>
      </c>
      <c r="D40" s="46" t="str">
        <f t="shared" si="4"/>
        <v xml:space="preserve"> </v>
      </c>
      <c r="E40" s="51" t="str">
        <f t="shared" si="2"/>
        <v>Transporte y disposición final de escombros en sitio autorizado (distancia de transporte 30 Km)</v>
      </c>
      <c r="F40" s="47" t="str">
        <f t="shared" si="2"/>
        <v>m³</v>
      </c>
      <c r="G40" s="48">
        <v>1639.2</v>
      </c>
      <c r="H40" s="49">
        <v>33010</v>
      </c>
      <c r="I40" s="50">
        <f t="shared" si="3"/>
        <v>54109992</v>
      </c>
      <c r="J40" s="50"/>
      <c r="K40" s="113">
        <v>0</v>
      </c>
    </row>
    <row r="41" spans="2:11" s="35" customFormat="1" x14ac:dyDescent="0.25">
      <c r="B41" s="45" t="s">
        <v>2692</v>
      </c>
      <c r="C41" s="46" t="s">
        <v>3053</v>
      </c>
      <c r="D41" s="46" t="str">
        <f t="shared" si="4"/>
        <v xml:space="preserve"> </v>
      </c>
      <c r="E41" s="51" t="str">
        <f t="shared" si="2"/>
        <v>Demolición pavimento asfált. e=variable (Incluye retiro)</v>
      </c>
      <c r="F41" s="47" t="str">
        <f t="shared" si="2"/>
        <v>m³</v>
      </c>
      <c r="G41" s="48">
        <v>109.98</v>
      </c>
      <c r="H41" s="49">
        <v>53700</v>
      </c>
      <c r="I41" s="50">
        <f t="shared" si="3"/>
        <v>5905926</v>
      </c>
      <c r="J41" s="50"/>
      <c r="K41" s="113" t="s">
        <v>3054</v>
      </c>
    </row>
    <row r="42" spans="2:11" s="35" customFormat="1" ht="24" x14ac:dyDescent="0.25">
      <c r="B42" s="45" t="s">
        <v>2693</v>
      </c>
      <c r="C42" s="46" t="str">
        <f t="shared" si="4"/>
        <v>IDU</v>
      </c>
      <c r="D42" s="46">
        <f t="shared" si="4"/>
        <v>4848</v>
      </c>
      <c r="E42" s="51" t="str">
        <f t="shared" si="2"/>
        <v>Demolición de tuberías de acueducto y alcantarillado Ø &lt; 36" (Incluye martillo neumático de 60 lb y cargue).</v>
      </c>
      <c r="F42" s="47" t="str">
        <f t="shared" si="2"/>
        <v>m</v>
      </c>
      <c r="G42" s="48">
        <v>709.5</v>
      </c>
      <c r="H42" s="49">
        <v>5823</v>
      </c>
      <c r="I42" s="50">
        <f t="shared" si="3"/>
        <v>4131418.5</v>
      </c>
      <c r="J42" s="50"/>
      <c r="K42" s="113">
        <v>0</v>
      </c>
    </row>
    <row r="43" spans="2:11" s="35" customFormat="1" ht="36" x14ac:dyDescent="0.25">
      <c r="B43" s="45" t="s">
        <v>2709</v>
      </c>
      <c r="C43" s="46" t="str">
        <f t="shared" si="4"/>
        <v>IDU</v>
      </c>
      <c r="D43" s="46">
        <f t="shared" si="4"/>
        <v>4837</v>
      </c>
      <c r="E43" s="51" t="str">
        <f t="shared" si="2"/>
        <v>Relleno con mezcla de gravilla de 3/4" y arena de río (Relación 1:1) suministro y colocación. (Incluye transporte, Suministro, Extendido manual y Colocación).</v>
      </c>
      <c r="F43" s="47" t="str">
        <f t="shared" si="2"/>
        <v>m³</v>
      </c>
      <c r="G43" s="48">
        <v>206.86</v>
      </c>
      <c r="H43" s="49">
        <v>132499</v>
      </c>
      <c r="I43" s="50">
        <f t="shared" si="3"/>
        <v>27408743.140000001</v>
      </c>
      <c r="J43" s="50"/>
      <c r="K43" s="113">
        <v>0</v>
      </c>
    </row>
    <row r="44" spans="2:11" s="35" customFormat="1" ht="24" x14ac:dyDescent="0.25">
      <c r="B44" s="45" t="s">
        <v>2710</v>
      </c>
      <c r="C44" s="46" t="str">
        <f t="shared" si="4"/>
        <v>IDU</v>
      </c>
      <c r="D44" s="46">
        <f t="shared" si="4"/>
        <v>4792</v>
      </c>
      <c r="E44" s="51" t="str">
        <f t="shared" si="2"/>
        <v>Relleno en recebo común (Suministro e instalación  Extendido manual, Humedecimiento y Compactación transporte a 28 km).</v>
      </c>
      <c r="F44" s="47" t="str">
        <f t="shared" si="2"/>
        <v>m³</v>
      </c>
      <c r="G44" s="48">
        <v>1059.44</v>
      </c>
      <c r="H44" s="49">
        <v>51133</v>
      </c>
      <c r="I44" s="50">
        <f t="shared" si="3"/>
        <v>54172345.520000003</v>
      </c>
      <c r="J44" s="50"/>
      <c r="K44" s="113">
        <v>0</v>
      </c>
    </row>
    <row r="45" spans="2:11" s="35" customFormat="1" ht="24" x14ac:dyDescent="0.25">
      <c r="B45" s="45" t="s">
        <v>2724</v>
      </c>
      <c r="C45" s="46" t="str">
        <f t="shared" si="4"/>
        <v>IDU</v>
      </c>
      <c r="D45" s="46">
        <f t="shared" si="4"/>
        <v>3045</v>
      </c>
      <c r="E45" s="51" t="str">
        <f t="shared" si="2"/>
        <v>Tubería PVC U.M. Ext corrugado/Int liso U.M. Norma NTC 3722-1 D=12" (Incluye Suministro e Instalación)</v>
      </c>
      <c r="F45" s="47" t="str">
        <f t="shared" si="2"/>
        <v>m</v>
      </c>
      <c r="G45" s="48">
        <v>341.5</v>
      </c>
      <c r="H45" s="49">
        <v>105279</v>
      </c>
      <c r="I45" s="50">
        <f t="shared" si="3"/>
        <v>35952778.5</v>
      </c>
      <c r="J45" s="50"/>
      <c r="K45" s="113" t="s">
        <v>3032</v>
      </c>
    </row>
    <row r="46" spans="2:11" s="35" customFormat="1" ht="24" x14ac:dyDescent="0.25">
      <c r="B46" s="45" t="s">
        <v>2725</v>
      </c>
      <c r="C46" s="46" t="str">
        <f t="shared" si="4"/>
        <v>IDU</v>
      </c>
      <c r="D46" s="46">
        <f t="shared" si="4"/>
        <v>3046</v>
      </c>
      <c r="E46" s="51" t="str">
        <f t="shared" si="2"/>
        <v>Tubería PVC U.M. Ext corrugado/Int liso U.M. Norma NTC 3722-1 D=16" (Incluye Suministro e Instalación)</v>
      </c>
      <c r="F46" s="47" t="str">
        <f t="shared" si="2"/>
        <v>m</v>
      </c>
      <c r="G46" s="48">
        <v>382.5</v>
      </c>
      <c r="H46" s="49">
        <v>167113</v>
      </c>
      <c r="I46" s="50">
        <f t="shared" si="3"/>
        <v>63920722.5</v>
      </c>
      <c r="J46" s="50"/>
      <c r="K46" s="113" t="s">
        <v>3032</v>
      </c>
    </row>
    <row r="47" spans="2:11" s="35" customFormat="1" ht="24" x14ac:dyDescent="0.25">
      <c r="B47" s="45" t="s">
        <v>2726</v>
      </c>
      <c r="C47" s="46" t="str">
        <f t="shared" si="4"/>
        <v>IDU</v>
      </c>
      <c r="D47" s="46">
        <f t="shared" si="4"/>
        <v>3047</v>
      </c>
      <c r="E47" s="51" t="str">
        <f t="shared" si="2"/>
        <v>Tubería PVC U.M. Ext corrugado/Int liso U.M. Norma NTC 3722-1 D=18" (Incluye Suministro e Instalación)</v>
      </c>
      <c r="F47" s="47" t="str">
        <f t="shared" si="2"/>
        <v>m</v>
      </c>
      <c r="G47" s="48">
        <v>102</v>
      </c>
      <c r="H47" s="49">
        <v>221641</v>
      </c>
      <c r="I47" s="50">
        <f t="shared" si="3"/>
        <v>22607382</v>
      </c>
      <c r="J47" s="50"/>
      <c r="K47" s="113" t="s">
        <v>3032</v>
      </c>
    </row>
    <row r="48" spans="2:11" s="35" customFormat="1" ht="24" x14ac:dyDescent="0.25">
      <c r="B48" s="45" t="s">
        <v>2728</v>
      </c>
      <c r="C48" s="46" t="str">
        <f t="shared" si="4"/>
        <v>IDU</v>
      </c>
      <c r="D48" s="46">
        <f t="shared" si="4"/>
        <v>4252</v>
      </c>
      <c r="E48" s="51" t="str">
        <f t="shared" si="2"/>
        <v>Placa de cubierta D=1.70m pozo inspección (Fundida en Sitio. Inc. Sum, Formaleta., Refuerzo e Inst. Incl. Tapa en Polipropileno)</v>
      </c>
      <c r="F48" s="47" t="str">
        <f t="shared" si="2"/>
        <v>Und</v>
      </c>
      <c r="G48" s="48">
        <v>19</v>
      </c>
      <c r="H48" s="49">
        <v>1464220</v>
      </c>
      <c r="I48" s="50">
        <f t="shared" si="3"/>
        <v>27820180</v>
      </c>
      <c r="J48" s="50"/>
      <c r="K48" s="113">
        <v>0</v>
      </c>
    </row>
    <row r="49" spans="2:11" s="35" customFormat="1" ht="24" x14ac:dyDescent="0.25">
      <c r="B49" s="45" t="s">
        <v>2729</v>
      </c>
      <c r="C49" s="46" t="str">
        <f t="shared" si="4"/>
        <v>IDU</v>
      </c>
      <c r="D49" s="46">
        <f t="shared" si="4"/>
        <v>3471</v>
      </c>
      <c r="E49" s="51" t="str">
        <f t="shared" si="2"/>
        <v>Cilindro pozo inspección en mampostería e=0.25m (Inc. Sumin. y Const, Acero para Escaleras, Geotextil y Pañete Impermeab.)</v>
      </c>
      <c r="F49" s="47" t="str">
        <f t="shared" si="2"/>
        <v>m</v>
      </c>
      <c r="G49" s="48">
        <v>38</v>
      </c>
      <c r="H49" s="49">
        <v>454858</v>
      </c>
      <c r="I49" s="50">
        <f t="shared" si="3"/>
        <v>17284604</v>
      </c>
      <c r="J49" s="50"/>
      <c r="K49" s="113">
        <v>0</v>
      </c>
    </row>
    <row r="50" spans="2:11" s="35" customFormat="1" ht="24" x14ac:dyDescent="0.25">
      <c r="B50" s="45" t="s">
        <v>2831</v>
      </c>
      <c r="C50" s="46" t="str">
        <f t="shared" si="4"/>
        <v>IDU</v>
      </c>
      <c r="D50" s="46">
        <f t="shared" si="4"/>
        <v>3473</v>
      </c>
      <c r="E50" s="51" t="str">
        <f t="shared" si="2"/>
        <v>Placa fondo D=1.70m pozo de inspección (Fundida en Sitio. Incl. Sumin, Formaleta, Ref, Inst. Incl. Concreto 2000 PSI de base)</v>
      </c>
      <c r="F50" s="47" t="str">
        <f t="shared" si="2"/>
        <v>Und</v>
      </c>
      <c r="G50" s="48">
        <v>19</v>
      </c>
      <c r="H50" s="49">
        <v>531717</v>
      </c>
      <c r="I50" s="50">
        <f t="shared" si="3"/>
        <v>10102623</v>
      </c>
      <c r="J50" s="50"/>
      <c r="K50" s="113">
        <v>0</v>
      </c>
    </row>
    <row r="51" spans="2:11" s="35" customFormat="1" ht="28.5" customHeight="1" x14ac:dyDescent="0.25">
      <c r="B51" s="45" t="s">
        <v>2832</v>
      </c>
      <c r="C51" s="46" t="str">
        <f t="shared" si="4"/>
        <v>IDU</v>
      </c>
      <c r="D51" s="46">
        <f t="shared" si="4"/>
        <v>3722</v>
      </c>
      <c r="E51" s="51" t="str">
        <f t="shared" si="2"/>
        <v>Nivelación de pozo (Hasta rasante en Concreto 3000 PSI Hecho en Obra, h=0.15m. Incluye Suministro y Construcción)</v>
      </c>
      <c r="F51" s="47" t="str">
        <f t="shared" si="2"/>
        <v>Und</v>
      </c>
      <c r="G51" s="48">
        <v>9</v>
      </c>
      <c r="H51" s="49">
        <v>88749</v>
      </c>
      <c r="I51" s="50">
        <f t="shared" si="3"/>
        <v>798741</v>
      </c>
      <c r="J51" s="50"/>
      <c r="K51" s="113" t="s">
        <v>3055</v>
      </c>
    </row>
    <row r="52" spans="2:11" s="35" customFormat="1" ht="24" x14ac:dyDescent="0.25">
      <c r="B52" s="45" t="s">
        <v>2943</v>
      </c>
      <c r="C52" s="46" t="str">
        <f t="shared" si="4"/>
        <v>INGETEC</v>
      </c>
      <c r="D52" s="46">
        <f t="shared" si="4"/>
        <v>0</v>
      </c>
      <c r="E52" s="124" t="str">
        <f t="shared" si="2"/>
        <v>Caja de inspección de 1.0x1.0m (H=1,0m. Incluye Suministro y Construcción. Incluye Marco y Tapa. No Inc. Base y Cañuela)</v>
      </c>
      <c r="F52" s="47" t="str">
        <f t="shared" si="2"/>
        <v>Und</v>
      </c>
      <c r="G52" s="48">
        <v>16</v>
      </c>
      <c r="H52" s="49">
        <v>499998</v>
      </c>
      <c r="I52" s="50">
        <f t="shared" si="3"/>
        <v>7999968</v>
      </c>
      <c r="J52" s="50"/>
      <c r="K52" s="113" t="s">
        <v>3138</v>
      </c>
    </row>
    <row r="53" spans="2:11" s="35" customFormat="1" ht="24" x14ac:dyDescent="0.25">
      <c r="B53" s="45" t="s">
        <v>2946</v>
      </c>
      <c r="C53" s="46" t="str">
        <f t="shared" si="4"/>
        <v>IDU-PAVCO</v>
      </c>
      <c r="D53" s="46" t="str">
        <f t="shared" si="4"/>
        <v xml:space="preserve"> </v>
      </c>
      <c r="E53" s="51" t="str">
        <f t="shared" si="2"/>
        <v>Tanque SUDS Volumen 150 m³</v>
      </c>
      <c r="F53" s="47" t="str">
        <f t="shared" si="2"/>
        <v>Und</v>
      </c>
      <c r="G53" s="48">
        <v>8</v>
      </c>
      <c r="H53" s="49">
        <v>260984000</v>
      </c>
      <c r="I53" s="50">
        <f t="shared" si="3"/>
        <v>2087872000</v>
      </c>
      <c r="J53" s="50"/>
      <c r="K53" s="113" t="s">
        <v>3056</v>
      </c>
    </row>
    <row r="54" spans="2:11" s="35" customFormat="1" x14ac:dyDescent="0.25">
      <c r="B54" s="45" t="s">
        <v>2947</v>
      </c>
      <c r="C54" s="46" t="str">
        <f t="shared" si="4"/>
        <v>IDU</v>
      </c>
      <c r="D54" s="46">
        <f t="shared" si="4"/>
        <v>4550</v>
      </c>
      <c r="E54" s="51" t="str">
        <f t="shared" si="2"/>
        <v>Sumidero combinado en vía</v>
      </c>
      <c r="F54" s="47" t="str">
        <f t="shared" si="2"/>
        <v>Und</v>
      </c>
      <c r="G54" s="48">
        <v>40</v>
      </c>
      <c r="H54" s="49">
        <v>3053045</v>
      </c>
      <c r="I54" s="50">
        <f t="shared" si="3"/>
        <v>122121800</v>
      </c>
      <c r="J54" s="50"/>
      <c r="K54" s="113">
        <v>0</v>
      </c>
    </row>
    <row r="55" spans="2:11" s="35" customFormat="1" ht="24" x14ac:dyDescent="0.25">
      <c r="B55" s="45" t="s">
        <v>2822</v>
      </c>
      <c r="C55" s="46" t="str">
        <f t="shared" si="4"/>
        <v>IDU</v>
      </c>
      <c r="D55" s="46">
        <f t="shared" si="4"/>
        <v>4556</v>
      </c>
      <c r="E55" s="51" t="str">
        <f t="shared" si="2"/>
        <v>Subbase granular clase A (SBG_A) (Suministro, Extendido, Nivelación, Humedecimiento y Compactación con vibrocompactador)</v>
      </c>
      <c r="F55" s="47" t="str">
        <f t="shared" si="2"/>
        <v>m³</v>
      </c>
      <c r="G55" s="48">
        <v>81.2</v>
      </c>
      <c r="H55" s="49">
        <v>104753</v>
      </c>
      <c r="I55" s="50">
        <f t="shared" si="3"/>
        <v>8505943.5999999996</v>
      </c>
      <c r="J55" s="50"/>
      <c r="K55" s="113">
        <v>0</v>
      </c>
    </row>
    <row r="56" spans="2:11" s="35" customFormat="1" ht="24" x14ac:dyDescent="0.25">
      <c r="B56" s="45" t="s">
        <v>2935</v>
      </c>
      <c r="C56" s="46" t="str">
        <f t="shared" si="4"/>
        <v>IDU</v>
      </c>
      <c r="D56" s="46">
        <f t="shared" si="4"/>
        <v>4158</v>
      </c>
      <c r="E56" s="51" t="str">
        <f t="shared" si="2"/>
        <v>Base granular clase A (BG_A) (Suministro, Extendido, Nivelación, Humedecimiento y Compactación con vibrocompactador)</v>
      </c>
      <c r="F56" s="47" t="str">
        <f t="shared" si="2"/>
        <v>m³</v>
      </c>
      <c r="G56" s="48">
        <v>203</v>
      </c>
      <c r="H56" s="49">
        <v>109444</v>
      </c>
      <c r="I56" s="50">
        <f t="shared" si="3"/>
        <v>22217132</v>
      </c>
      <c r="J56" s="50"/>
      <c r="K56" s="113">
        <v>0</v>
      </c>
    </row>
    <row r="57" spans="2:11" s="35" customFormat="1" ht="24" x14ac:dyDescent="0.25">
      <c r="B57" s="45" t="s">
        <v>2862</v>
      </c>
      <c r="C57" s="46" t="str">
        <f t="shared" si="4"/>
        <v>IDU</v>
      </c>
      <c r="D57" s="46">
        <f t="shared" si="4"/>
        <v>4203</v>
      </c>
      <c r="E57" s="51" t="str">
        <f t="shared" si="2"/>
        <v>Mezcla asfáltica en caliente tipo denso MD12 asfalto convencional (Suministro, Extendido, Nivelación y Compactación)</v>
      </c>
      <c r="F57" s="47" t="str">
        <f t="shared" si="2"/>
        <v>m³</v>
      </c>
      <c r="G57" s="48">
        <v>109.98</v>
      </c>
      <c r="H57" s="49">
        <v>596874</v>
      </c>
      <c r="I57" s="50">
        <f t="shared" si="3"/>
        <v>65644202.520000003</v>
      </c>
      <c r="J57" s="50"/>
      <c r="K57" s="113">
        <v>0</v>
      </c>
    </row>
    <row r="58" spans="2:11" x14ac:dyDescent="0.2">
      <c r="B58" s="36"/>
      <c r="C58" s="75"/>
      <c r="D58" s="75"/>
      <c r="E58" s="37" t="s">
        <v>2643</v>
      </c>
      <c r="F58" s="38"/>
      <c r="G58" s="110"/>
      <c r="H58" s="39"/>
      <c r="I58" s="40"/>
      <c r="J58" s="40">
        <f>SUBTOTAL(9,I59:I86)</f>
        <v>1218312864.73</v>
      </c>
      <c r="K58" s="113" t="s">
        <v>2636</v>
      </c>
    </row>
    <row r="59" spans="2:11" s="35" customFormat="1" x14ac:dyDescent="0.2">
      <c r="B59" s="41"/>
      <c r="C59" s="76"/>
      <c r="D59" s="76"/>
      <c r="E59" s="42" t="s">
        <v>2630</v>
      </c>
      <c r="F59" s="42"/>
      <c r="G59" s="42"/>
      <c r="H59" s="43"/>
      <c r="I59" s="44"/>
      <c r="J59" s="44">
        <f>SUBTOTAL(9,I60:I69)</f>
        <v>40632884.25</v>
      </c>
      <c r="K59" s="113" t="s">
        <v>2636</v>
      </c>
    </row>
    <row r="60" spans="2:11" s="35" customFormat="1" ht="24" x14ac:dyDescent="0.25">
      <c r="B60" s="45" t="s">
        <v>2871</v>
      </c>
      <c r="C60" s="46" t="str">
        <f t="shared" ref="C60:D69" si="5">VLOOKUP($B60,MTZ_PRECIOS_ITEMS,MATCH(C$6,EZDO_PRECIOS_ITEMS,0),0)</f>
        <v>IDU</v>
      </c>
      <c r="D60" s="46">
        <f t="shared" si="5"/>
        <v>4869</v>
      </c>
      <c r="E60" s="51" t="str">
        <f t="shared" ref="E60:F69" si="6">VLOOKUP($B60,MTZ_PRECIOS_ITEMS,MATCH(E$6,EZDO_PRECIOS_ITEMS,0),0)</f>
        <v>Demolición manual de caja sencilla CS 274 (Incluye Demolición de placa piso, Tapa, Muros, cañuelas y cargue)</v>
      </c>
      <c r="F60" s="47" t="str">
        <f t="shared" si="6"/>
        <v>Und</v>
      </c>
      <c r="G60" s="48">
        <v>81</v>
      </c>
      <c r="H60" s="49">
        <v>42212</v>
      </c>
      <c r="I60" s="50">
        <f t="shared" ref="I60:I69" si="7">ROUND(H60*G60,2)</f>
        <v>3419172</v>
      </c>
      <c r="J60" s="50"/>
      <c r="K60" s="113">
        <v>0</v>
      </c>
    </row>
    <row r="61" spans="2:11" s="35" customFormat="1" ht="24" x14ac:dyDescent="0.25">
      <c r="B61" s="45" t="s">
        <v>2872</v>
      </c>
      <c r="C61" s="46" t="str">
        <f t="shared" si="5"/>
        <v>IDU</v>
      </c>
      <c r="D61" s="46">
        <f t="shared" si="5"/>
        <v>4846</v>
      </c>
      <c r="E61" s="51" t="str">
        <f t="shared" si="6"/>
        <v>Demolición manual de caja doble CS 276 (Incluye demolición de placa piso, tapa, muros, cañuelas y cargue)</v>
      </c>
      <c r="F61" s="47" t="str">
        <f t="shared" si="6"/>
        <v>Und</v>
      </c>
      <c r="G61" s="48">
        <v>38</v>
      </c>
      <c r="H61" s="49">
        <v>84423</v>
      </c>
      <c r="I61" s="50">
        <f t="shared" si="7"/>
        <v>3208074</v>
      </c>
      <c r="J61" s="50"/>
      <c r="K61" s="113">
        <v>0</v>
      </c>
    </row>
    <row r="62" spans="2:11" s="35" customFormat="1" ht="24" x14ac:dyDescent="0.25">
      <c r="B62" s="45" t="s">
        <v>2873</v>
      </c>
      <c r="C62" s="46" t="str">
        <f t="shared" si="5"/>
        <v>INGETEC</v>
      </c>
      <c r="D62" s="46" t="str">
        <f t="shared" si="5"/>
        <v xml:space="preserve"> </v>
      </c>
      <c r="E62" s="51" t="str">
        <f t="shared" si="6"/>
        <v>Demolición manual de caja triple CS 277 (Incluye demolición de placa piso, tapa, muros, cañuelas y cargue)</v>
      </c>
      <c r="F62" s="47" t="str">
        <f t="shared" si="6"/>
        <v>Und</v>
      </c>
      <c r="G62" s="48">
        <v>6</v>
      </c>
      <c r="H62" s="49">
        <v>168002</v>
      </c>
      <c r="I62" s="50">
        <f t="shared" si="7"/>
        <v>1008012</v>
      </c>
      <c r="J62" s="50"/>
      <c r="K62" s="113">
        <v>0</v>
      </c>
    </row>
    <row r="63" spans="2:11" s="35" customFormat="1" x14ac:dyDescent="0.25">
      <c r="B63" s="45" t="s">
        <v>2874</v>
      </c>
      <c r="C63" s="46" t="str">
        <f t="shared" si="5"/>
        <v>IDU</v>
      </c>
      <c r="D63" s="46">
        <f t="shared" si="5"/>
        <v>3015</v>
      </c>
      <c r="E63" s="51" t="str">
        <f t="shared" si="6"/>
        <v>Retiro de Postes AP (Incluye Traslado a Sitio de Acopio)</v>
      </c>
      <c r="F63" s="47" t="str">
        <f t="shared" si="6"/>
        <v>Und</v>
      </c>
      <c r="G63" s="48">
        <v>82</v>
      </c>
      <c r="H63" s="49">
        <v>249633</v>
      </c>
      <c r="I63" s="50">
        <f t="shared" si="7"/>
        <v>20469906</v>
      </c>
      <c r="J63" s="50"/>
      <c r="K63" s="113">
        <v>0</v>
      </c>
    </row>
    <row r="64" spans="2:11" s="35" customFormat="1" x14ac:dyDescent="0.25">
      <c r="B64" s="45" t="s">
        <v>2875</v>
      </c>
      <c r="C64" s="46" t="str">
        <f t="shared" si="5"/>
        <v>INGETEC</v>
      </c>
      <c r="D64" s="46" t="str">
        <f t="shared" si="5"/>
        <v xml:space="preserve"> </v>
      </c>
      <c r="E64" s="51" t="str">
        <f t="shared" si="6"/>
        <v xml:space="preserve">Retiro de Conductor Trenzado </v>
      </c>
      <c r="F64" s="47" t="str">
        <f t="shared" si="6"/>
        <v>m</v>
      </c>
      <c r="G64" s="48">
        <v>277.66999999999996</v>
      </c>
      <c r="H64" s="49">
        <v>9846.48</v>
      </c>
      <c r="I64" s="50">
        <f t="shared" si="7"/>
        <v>2734072.1</v>
      </c>
      <c r="J64" s="50"/>
      <c r="K64" s="113">
        <v>0</v>
      </c>
    </row>
    <row r="65" spans="2:12" s="35" customFormat="1" x14ac:dyDescent="0.25">
      <c r="B65" s="45" t="s">
        <v>2876</v>
      </c>
      <c r="C65" s="46" t="str">
        <f t="shared" si="5"/>
        <v>INGETEC</v>
      </c>
      <c r="D65" s="46" t="str">
        <f t="shared" si="5"/>
        <v xml:space="preserve"> </v>
      </c>
      <c r="E65" s="51" t="str">
        <f t="shared" si="6"/>
        <v xml:space="preserve">Retiro de red de Baja tensión </v>
      </c>
      <c r="F65" s="47" t="str">
        <f t="shared" si="6"/>
        <v>m</v>
      </c>
      <c r="G65" s="48">
        <v>1048.4699999999998</v>
      </c>
      <c r="H65" s="49">
        <v>4282.1899999999996</v>
      </c>
      <c r="I65" s="50">
        <f t="shared" si="7"/>
        <v>4489747.75</v>
      </c>
      <c r="J65" s="50"/>
      <c r="K65" s="113">
        <v>0</v>
      </c>
    </row>
    <row r="66" spans="2:12" s="35" customFormat="1" x14ac:dyDescent="0.25">
      <c r="B66" s="45" t="s">
        <v>2877</v>
      </c>
      <c r="C66" s="46" t="str">
        <f t="shared" si="5"/>
        <v>INGETEC</v>
      </c>
      <c r="D66" s="46" t="str">
        <f t="shared" si="5"/>
        <v xml:space="preserve"> </v>
      </c>
      <c r="E66" s="51" t="str">
        <f t="shared" si="6"/>
        <v xml:space="preserve">Retiro estructura red de media tensión </v>
      </c>
      <c r="F66" s="47" t="str">
        <f t="shared" si="6"/>
        <v>Und</v>
      </c>
      <c r="G66" s="48">
        <v>9</v>
      </c>
      <c r="H66" s="49">
        <v>141402.14000000001</v>
      </c>
      <c r="I66" s="50">
        <f t="shared" si="7"/>
        <v>1272619.26</v>
      </c>
      <c r="J66" s="50"/>
      <c r="K66" s="113">
        <v>0</v>
      </c>
    </row>
    <row r="67" spans="2:12" s="35" customFormat="1" x14ac:dyDescent="0.25">
      <c r="B67" s="45" t="s">
        <v>2878</v>
      </c>
      <c r="C67" s="46" t="str">
        <f t="shared" si="5"/>
        <v>INGETEC</v>
      </c>
      <c r="D67" s="46" t="str">
        <f t="shared" si="5"/>
        <v xml:space="preserve"> </v>
      </c>
      <c r="E67" s="51" t="str">
        <f t="shared" si="6"/>
        <v xml:space="preserve">Retiro de red de media tensión </v>
      </c>
      <c r="F67" s="47" t="str">
        <f t="shared" si="6"/>
        <v>m</v>
      </c>
      <c r="G67" s="48">
        <v>403.52</v>
      </c>
      <c r="H67" s="49">
        <v>1190.74</v>
      </c>
      <c r="I67" s="50">
        <f t="shared" si="7"/>
        <v>480487.4</v>
      </c>
      <c r="J67" s="50"/>
      <c r="K67" s="113">
        <v>0</v>
      </c>
    </row>
    <row r="68" spans="2:12" s="35" customFormat="1" ht="24" x14ac:dyDescent="0.25">
      <c r="B68" s="45" t="s">
        <v>2879</v>
      </c>
      <c r="C68" s="46" t="str">
        <f t="shared" si="5"/>
        <v>IDU</v>
      </c>
      <c r="D68" s="46">
        <f t="shared" si="5"/>
        <v>4849</v>
      </c>
      <c r="E68" s="51" t="str">
        <f t="shared" si="6"/>
        <v>Demolición o retiro manual de tuberías de diámetro &lt; 12'' (Incluye Cargue)</v>
      </c>
      <c r="F68" s="47" t="str">
        <f t="shared" si="6"/>
        <v>m</v>
      </c>
      <c r="G68" s="48">
        <v>1771.94</v>
      </c>
      <c r="H68" s="49">
        <v>1688</v>
      </c>
      <c r="I68" s="50">
        <f t="shared" si="7"/>
        <v>2991034.72</v>
      </c>
      <c r="J68" s="50"/>
      <c r="K68" s="113">
        <v>0</v>
      </c>
    </row>
    <row r="69" spans="2:12" s="35" customFormat="1" x14ac:dyDescent="0.25">
      <c r="B69" s="45" t="s">
        <v>2880</v>
      </c>
      <c r="C69" s="46" t="str">
        <f t="shared" si="5"/>
        <v>INGETEC</v>
      </c>
      <c r="D69" s="46" t="str">
        <f t="shared" si="5"/>
        <v xml:space="preserve"> </v>
      </c>
      <c r="E69" s="51" t="str">
        <f t="shared" si="6"/>
        <v xml:space="preserve">Retiro Transformadores menores a 150 kVA y accesorios </v>
      </c>
      <c r="F69" s="47" t="str">
        <f t="shared" si="6"/>
        <v>Und</v>
      </c>
      <c r="G69" s="48">
        <v>3</v>
      </c>
      <c r="H69" s="49">
        <v>186586.34</v>
      </c>
      <c r="I69" s="50">
        <f t="shared" si="7"/>
        <v>559759.02</v>
      </c>
      <c r="J69" s="50"/>
      <c r="K69" s="113">
        <v>0</v>
      </c>
    </row>
    <row r="70" spans="2:12" s="35" customFormat="1" x14ac:dyDescent="0.2">
      <c r="B70" s="41" t="s">
        <v>2792</v>
      </c>
      <c r="C70" s="76"/>
      <c r="D70" s="76"/>
      <c r="E70" s="42" t="s">
        <v>2653</v>
      </c>
      <c r="F70" s="42"/>
      <c r="G70" s="42"/>
      <c r="H70" s="43"/>
      <c r="I70" s="44"/>
      <c r="J70" s="44">
        <f>SUBTOTAL(9,I71:I86)</f>
        <v>1177679980.48</v>
      </c>
      <c r="K70" s="113">
        <v>0</v>
      </c>
    </row>
    <row r="71" spans="2:12" s="35" customFormat="1" x14ac:dyDescent="0.25">
      <c r="B71" s="45" t="s">
        <v>2793</v>
      </c>
      <c r="C71" s="46" t="str">
        <f t="shared" ref="C71:D86" si="8">VLOOKUP($B71,MTZ_PRECIOS_ITEMS,MATCH(C$6,EZDO_PRECIOS_ITEMS,0),0)</f>
        <v>IDU</v>
      </c>
      <c r="D71" s="46">
        <f t="shared" si="8"/>
        <v>4107</v>
      </c>
      <c r="E71" s="51" t="str">
        <f t="shared" ref="E71:F86" si="9">VLOOKUP($B71,MTZ_PRECIOS_ITEMS,MATCH(E$6,EZDO_PRECIOS_ITEMS,0),0)</f>
        <v>Construcción de cámara de inspección doble CS 276</v>
      </c>
      <c r="F71" s="47" t="str">
        <f t="shared" si="9"/>
        <v>Und</v>
      </c>
      <c r="G71" s="48">
        <v>72</v>
      </c>
      <c r="H71" s="49">
        <v>1089253</v>
      </c>
      <c r="I71" s="50">
        <f t="shared" ref="I71:I86" si="10">ROUND(H71*G71,2)</f>
        <v>78426216</v>
      </c>
      <c r="J71" s="50"/>
      <c r="K71" s="113">
        <v>0</v>
      </c>
    </row>
    <row r="72" spans="2:12" s="35" customFormat="1" ht="24" x14ac:dyDescent="0.25">
      <c r="B72" s="45" t="s">
        <v>2794</v>
      </c>
      <c r="C72" s="46" t="s">
        <v>3003</v>
      </c>
      <c r="D72" s="46"/>
      <c r="E72" s="51" t="str">
        <f t="shared" si="9"/>
        <v>Suministro, transporte e instalación de materiales civiles, nivelación de cajas de inspección dobles CS 276</v>
      </c>
      <c r="F72" s="47" t="str">
        <f t="shared" si="9"/>
        <v>Und</v>
      </c>
      <c r="G72" s="48">
        <v>72</v>
      </c>
      <c r="H72" s="49">
        <v>526833.26</v>
      </c>
      <c r="I72" s="50">
        <f t="shared" si="10"/>
        <v>37931994.719999999</v>
      </c>
      <c r="J72" s="50"/>
      <c r="K72" s="113">
        <v>0</v>
      </c>
    </row>
    <row r="73" spans="2:12" s="35" customFormat="1" ht="24" x14ac:dyDescent="0.25">
      <c r="B73" s="45" t="s">
        <v>2820</v>
      </c>
      <c r="C73" s="46" t="str">
        <f t="shared" si="8"/>
        <v>IDU</v>
      </c>
      <c r="D73" s="46">
        <f t="shared" si="8"/>
        <v>3408</v>
      </c>
      <c r="E73" s="51" t="str">
        <f t="shared" si="9"/>
        <v>Canalización de 6 ductos de 6'' PVC TDP (Incluye rellenos de arena de peña y recebo)</v>
      </c>
      <c r="F73" s="47" t="str">
        <f t="shared" si="9"/>
        <v>m</v>
      </c>
      <c r="G73" s="48">
        <v>2450</v>
      </c>
      <c r="H73" s="49">
        <v>205812</v>
      </c>
      <c r="I73" s="50">
        <f t="shared" si="10"/>
        <v>504239400</v>
      </c>
      <c r="J73" s="50"/>
      <c r="K73" s="113"/>
    </row>
    <row r="74" spans="2:12" s="35" customFormat="1" ht="24" x14ac:dyDescent="0.25">
      <c r="B74" s="45" t="s">
        <v>2823</v>
      </c>
      <c r="C74" s="46" t="str">
        <f t="shared" si="8"/>
        <v>IDU</v>
      </c>
      <c r="D74" s="46">
        <f t="shared" si="8"/>
        <v>5184</v>
      </c>
      <c r="E74" s="51" t="str">
        <f t="shared" si="9"/>
        <v>Canalización de 3 ductos de 3'' PVC TDP (Incluye rellenos de arena de peña y recebo)</v>
      </c>
      <c r="F74" s="47" t="str">
        <f t="shared" si="9"/>
        <v>m</v>
      </c>
      <c r="G74" s="48">
        <v>2450</v>
      </c>
      <c r="H74" s="49">
        <v>49597</v>
      </c>
      <c r="I74" s="50">
        <f t="shared" si="10"/>
        <v>121512650</v>
      </c>
      <c r="J74" s="50"/>
      <c r="K74" s="113"/>
      <c r="L74" s="114"/>
    </row>
    <row r="75" spans="2:12" s="35" customFormat="1" ht="24" x14ac:dyDescent="0.25">
      <c r="B75" s="45" t="s">
        <v>2833</v>
      </c>
      <c r="C75" s="46" t="str">
        <f t="shared" si="8"/>
        <v>INGETEC</v>
      </c>
      <c r="D75" s="46" t="str">
        <f t="shared" si="8"/>
        <v xml:space="preserve"> </v>
      </c>
      <c r="E75" s="51" t="str">
        <f t="shared" si="9"/>
        <v>Poste metálico 9 metros (Incluye Suministro, Izaje, Aplomado e instalación, brazo sencillo y base según norma AP802)</v>
      </c>
      <c r="F75" s="47" t="str">
        <f t="shared" si="9"/>
        <v>Und</v>
      </c>
      <c r="G75" s="48">
        <v>61</v>
      </c>
      <c r="H75" s="49">
        <v>1121042</v>
      </c>
      <c r="I75" s="50">
        <f t="shared" si="10"/>
        <v>68383562</v>
      </c>
      <c r="J75" s="50"/>
      <c r="K75" s="113">
        <v>0</v>
      </c>
    </row>
    <row r="76" spans="2:12" s="35" customFormat="1" ht="24" x14ac:dyDescent="0.25">
      <c r="B76" s="45" t="s">
        <v>2834</v>
      </c>
      <c r="C76" s="46" t="str">
        <f t="shared" si="8"/>
        <v>IDU</v>
      </c>
      <c r="D76" s="46">
        <f t="shared" si="8"/>
        <v>4126</v>
      </c>
      <c r="E76" s="51" t="str">
        <f t="shared" si="9"/>
        <v>Base en concreto 3000 PSI para poste metálico 9 m (Incluye Suministro, construcción y refuerzo) Norma AP802</v>
      </c>
      <c r="F76" s="47" t="str">
        <f t="shared" si="9"/>
        <v>Und</v>
      </c>
      <c r="G76" s="48">
        <v>61</v>
      </c>
      <c r="H76" s="49">
        <v>185213</v>
      </c>
      <c r="I76" s="50">
        <f t="shared" si="10"/>
        <v>11297993</v>
      </c>
      <c r="J76" s="50"/>
      <c r="K76" s="113">
        <v>0</v>
      </c>
    </row>
    <row r="77" spans="2:12" s="35" customFormat="1" x14ac:dyDescent="0.25">
      <c r="B77" s="45" t="s">
        <v>2835</v>
      </c>
      <c r="C77" s="46" t="str">
        <f t="shared" si="8"/>
        <v>INGETEC</v>
      </c>
      <c r="D77" s="46" t="str">
        <f t="shared" si="8"/>
        <v xml:space="preserve"> </v>
      </c>
      <c r="E77" s="51" t="str">
        <f t="shared" si="9"/>
        <v xml:space="preserve">Suministro e instalación de luminaria de 70 W </v>
      </c>
      <c r="F77" s="47" t="str">
        <f t="shared" si="9"/>
        <v>Und</v>
      </c>
      <c r="G77" s="48">
        <v>73</v>
      </c>
      <c r="H77" s="49">
        <v>201525</v>
      </c>
      <c r="I77" s="50">
        <f t="shared" si="10"/>
        <v>14711325</v>
      </c>
      <c r="J77" s="50"/>
      <c r="K77" s="113">
        <v>0</v>
      </c>
    </row>
    <row r="78" spans="2:12" s="35" customFormat="1" ht="24" x14ac:dyDescent="0.25">
      <c r="B78" s="45" t="s">
        <v>2836</v>
      </c>
      <c r="C78" s="46" t="str">
        <f t="shared" si="8"/>
        <v>INGETEC</v>
      </c>
      <c r="D78" s="46" t="str">
        <f t="shared" si="8"/>
        <v xml:space="preserve"> </v>
      </c>
      <c r="E78" s="51" t="str">
        <f t="shared" si="9"/>
        <v>Poste metálico 12 metros (Incluye suministro, izaje, aplomado e instalación, brazo sencillo y base según Norma AP802)</v>
      </c>
      <c r="F78" s="47" t="str">
        <f t="shared" si="9"/>
        <v>Und</v>
      </c>
      <c r="G78" s="48">
        <v>73</v>
      </c>
      <c r="H78" s="49">
        <v>1829309</v>
      </c>
      <c r="I78" s="50">
        <f t="shared" si="10"/>
        <v>133539557</v>
      </c>
      <c r="J78" s="50"/>
      <c r="K78" s="113">
        <v>0</v>
      </c>
    </row>
    <row r="79" spans="2:12" s="35" customFormat="1" ht="24" x14ac:dyDescent="0.25">
      <c r="B79" s="45" t="s">
        <v>2837</v>
      </c>
      <c r="C79" s="46" t="str">
        <f t="shared" si="8"/>
        <v>IDU</v>
      </c>
      <c r="D79" s="46">
        <f t="shared" si="8"/>
        <v>4125</v>
      </c>
      <c r="E79" s="51" t="str">
        <f t="shared" si="9"/>
        <v>Base en concreto 3000 PSI para poste metálico 12 m (Incluye Suministro, construcción y refuerzo) Norma AP802</v>
      </c>
      <c r="F79" s="47" t="str">
        <f t="shared" si="9"/>
        <v>Und</v>
      </c>
      <c r="G79" s="48">
        <v>73</v>
      </c>
      <c r="H79" s="49">
        <v>208260</v>
      </c>
      <c r="I79" s="50">
        <f t="shared" si="10"/>
        <v>15202980</v>
      </c>
      <c r="J79" s="50"/>
      <c r="K79" s="113">
        <v>0</v>
      </c>
    </row>
    <row r="80" spans="2:12" s="35" customFormat="1" x14ac:dyDescent="0.25">
      <c r="B80" s="45" t="s">
        <v>2838</v>
      </c>
      <c r="C80" s="46" t="str">
        <f t="shared" si="8"/>
        <v>INGETEC</v>
      </c>
      <c r="D80" s="46" t="str">
        <f t="shared" si="8"/>
        <v xml:space="preserve"> </v>
      </c>
      <c r="E80" s="51" t="str">
        <f t="shared" si="9"/>
        <v>Suministro e instalación de luminaria de 279 W</v>
      </c>
      <c r="F80" s="47" t="str">
        <f t="shared" si="9"/>
        <v>Und</v>
      </c>
      <c r="G80" s="48">
        <v>73</v>
      </c>
      <c r="H80" s="49">
        <v>368075</v>
      </c>
      <c r="I80" s="50">
        <f t="shared" si="10"/>
        <v>26869475</v>
      </c>
      <c r="J80" s="50"/>
      <c r="K80" s="113">
        <v>0</v>
      </c>
    </row>
    <row r="81" spans="2:11" s="35" customFormat="1" x14ac:dyDescent="0.25">
      <c r="B81" s="45" t="s">
        <v>2839</v>
      </c>
      <c r="C81" s="46" t="str">
        <f t="shared" si="8"/>
        <v>IDU</v>
      </c>
      <c r="D81" s="46">
        <f t="shared" si="8"/>
        <v>4104</v>
      </c>
      <c r="E81" s="51" t="str">
        <f t="shared" si="9"/>
        <v>Construcción de cámara de inspección sencilla CS 274</v>
      </c>
      <c r="F81" s="47" t="str">
        <f t="shared" si="9"/>
        <v>Und</v>
      </c>
      <c r="G81" s="48">
        <v>132</v>
      </c>
      <c r="H81" s="49">
        <v>398863</v>
      </c>
      <c r="I81" s="50">
        <f t="shared" si="10"/>
        <v>52649916</v>
      </c>
      <c r="J81" s="50"/>
      <c r="K81" s="113" t="s">
        <v>3033</v>
      </c>
    </row>
    <row r="82" spans="2:11" s="35" customFormat="1" ht="24" x14ac:dyDescent="0.25">
      <c r="B82" s="45" t="s">
        <v>2840</v>
      </c>
      <c r="C82" s="46" t="str">
        <f t="shared" si="8"/>
        <v>IDU</v>
      </c>
      <c r="D82" s="46">
        <f t="shared" si="8"/>
        <v>4890</v>
      </c>
      <c r="E82" s="51" t="str">
        <f t="shared" si="9"/>
        <v>Suministro, transporte e instalación de materiales civiles, nivelación de cajas de inspección sencilla CS 274</v>
      </c>
      <c r="F82" s="47" t="str">
        <f t="shared" si="9"/>
        <v>Und</v>
      </c>
      <c r="G82" s="48">
        <v>132</v>
      </c>
      <c r="H82" s="49">
        <v>304634</v>
      </c>
      <c r="I82" s="50">
        <f t="shared" si="10"/>
        <v>40211688</v>
      </c>
      <c r="J82" s="50"/>
      <c r="K82" s="113" t="s">
        <v>3033</v>
      </c>
    </row>
    <row r="83" spans="2:11" s="35" customFormat="1" x14ac:dyDescent="0.25">
      <c r="B83" s="45" t="s">
        <v>2841</v>
      </c>
      <c r="C83" s="46" t="str">
        <f t="shared" si="8"/>
        <v>INGETEC</v>
      </c>
      <c r="D83" s="46" t="str">
        <f t="shared" si="8"/>
        <v xml:space="preserve"> </v>
      </c>
      <c r="E83" s="51" t="str">
        <f t="shared" si="9"/>
        <v xml:space="preserve">Transformador trifásico de 45 KVA 380 / 220 V </v>
      </c>
      <c r="F83" s="47" t="str">
        <f t="shared" si="9"/>
        <v>Und</v>
      </c>
      <c r="G83" s="48">
        <v>1</v>
      </c>
      <c r="H83" s="49">
        <v>5077650</v>
      </c>
      <c r="I83" s="50">
        <f t="shared" si="10"/>
        <v>5077650</v>
      </c>
      <c r="J83" s="50"/>
      <c r="K83" s="113">
        <v>0</v>
      </c>
    </row>
    <row r="84" spans="2:11" s="35" customFormat="1" x14ac:dyDescent="0.25">
      <c r="B84" s="45" t="s">
        <v>2842</v>
      </c>
      <c r="C84" s="46" t="str">
        <f t="shared" si="8"/>
        <v>INGETEC</v>
      </c>
      <c r="D84" s="46" t="str">
        <f t="shared" si="8"/>
        <v xml:space="preserve"> </v>
      </c>
      <c r="E84" s="51" t="str">
        <f t="shared" si="9"/>
        <v>Seccionador de Tres Vías para subestación de 45 KVA</v>
      </c>
      <c r="F84" s="47" t="str">
        <f t="shared" si="9"/>
        <v>Und</v>
      </c>
      <c r="G84" s="48">
        <v>3</v>
      </c>
      <c r="H84" s="49">
        <v>1248166</v>
      </c>
      <c r="I84" s="50">
        <f t="shared" si="10"/>
        <v>3744498</v>
      </c>
      <c r="J84" s="50"/>
      <c r="K84" s="113">
        <v>0</v>
      </c>
    </row>
    <row r="85" spans="2:11" s="35" customFormat="1" x14ac:dyDescent="0.25">
      <c r="B85" s="45" t="s">
        <v>2843</v>
      </c>
      <c r="C85" s="46" t="str">
        <f t="shared" si="8"/>
        <v>INGETEC</v>
      </c>
      <c r="D85" s="46" t="str">
        <f t="shared" si="8"/>
        <v xml:space="preserve"> </v>
      </c>
      <c r="E85" s="51" t="str">
        <f t="shared" si="9"/>
        <v>Conductor 4 número 4 - AL</v>
      </c>
      <c r="F85" s="47" t="str">
        <f t="shared" si="9"/>
        <v>m</v>
      </c>
      <c r="G85" s="48">
        <v>2450</v>
      </c>
      <c r="H85" s="49">
        <v>10065</v>
      </c>
      <c r="I85" s="50">
        <f t="shared" si="10"/>
        <v>24659250</v>
      </c>
      <c r="J85" s="50"/>
      <c r="K85" s="113">
        <v>0</v>
      </c>
    </row>
    <row r="86" spans="2:11" s="35" customFormat="1" x14ac:dyDescent="0.25">
      <c r="B86" s="45" t="s">
        <v>2844</v>
      </c>
      <c r="C86" s="46" t="str">
        <f t="shared" si="8"/>
        <v>INGETEC</v>
      </c>
      <c r="D86" s="46" t="str">
        <f t="shared" si="8"/>
        <v xml:space="preserve"> </v>
      </c>
      <c r="E86" s="51" t="str">
        <f t="shared" si="9"/>
        <v>Conductor Media tensión 240mm2 - AL</v>
      </c>
      <c r="F86" s="47" t="str">
        <f t="shared" si="9"/>
        <v>m</v>
      </c>
      <c r="G86" s="48">
        <v>549.51</v>
      </c>
      <c r="H86" s="49">
        <v>71376</v>
      </c>
      <c r="I86" s="50">
        <f t="shared" si="10"/>
        <v>39221825.759999998</v>
      </c>
      <c r="J86" s="50"/>
      <c r="K86" s="113">
        <v>0</v>
      </c>
    </row>
    <row r="87" spans="2:11" x14ac:dyDescent="0.2">
      <c r="B87" s="36"/>
      <c r="C87" s="75"/>
      <c r="D87" s="75"/>
      <c r="E87" s="37" t="s">
        <v>2645</v>
      </c>
      <c r="F87" s="38"/>
      <c r="G87" s="110"/>
      <c r="H87" s="39"/>
      <c r="I87" s="40"/>
      <c r="J87" s="40">
        <f>SUBTOTAL(9,I89:I160)</f>
        <v>911012925.24999988</v>
      </c>
      <c r="K87" s="113" t="s">
        <v>3057</v>
      </c>
    </row>
    <row r="88" spans="2:11" s="35" customFormat="1" x14ac:dyDescent="0.2">
      <c r="B88" s="41"/>
      <c r="C88" s="76"/>
      <c r="D88" s="76"/>
      <c r="E88" s="42" t="s">
        <v>2765</v>
      </c>
      <c r="F88" s="42"/>
      <c r="G88" s="42"/>
      <c r="H88" s="43"/>
      <c r="I88" s="44"/>
      <c r="J88" s="44">
        <f>SUBTOTAL(9,I89:I93)</f>
        <v>131619627.36999999</v>
      </c>
      <c r="K88" s="113" t="s">
        <v>3058</v>
      </c>
    </row>
    <row r="89" spans="2:11" s="35" customFormat="1" ht="36" x14ac:dyDescent="0.25">
      <c r="B89" s="45" t="s">
        <v>2778</v>
      </c>
      <c r="C89" s="46" t="str">
        <f t="shared" ref="C89:D93" si="11">VLOOKUP($B89,MTZ_PRECIOS_ITEMS,MATCH(C$6,EZDO_PRECIOS_ITEMS,0),0)</f>
        <v>INGETEC</v>
      </c>
      <c r="D89" s="46" t="str">
        <f t="shared" si="11"/>
        <v xml:space="preserve"> </v>
      </c>
      <c r="E89" s="51" t="str">
        <f t="shared" ref="E89:F93" si="12">VLOOKUP($B89,MTZ_PRECIOS_ITEMS,MATCH(E$6,EZDO_PRECIOS_ITEMS,0),0)</f>
        <v>Excavación mecánica material sin clasificación, incluye cargue disposición final en sitio autorizado por la autoridad ambiental competente y transporte (ET 310-05) D=30 Km</v>
      </c>
      <c r="F89" s="47" t="str">
        <f t="shared" si="12"/>
        <v>m³</v>
      </c>
      <c r="G89" s="48">
        <v>366.65</v>
      </c>
      <c r="H89" s="49">
        <v>38732.6</v>
      </c>
      <c r="I89" s="50">
        <f t="shared" ref="I89:I93" si="13">ROUND(H89*G89,2)</f>
        <v>14201307.789999999</v>
      </c>
      <c r="J89" s="50"/>
      <c r="K89" s="113">
        <v>0</v>
      </c>
    </row>
    <row r="90" spans="2:11" s="35" customFormat="1" x14ac:dyDescent="0.25">
      <c r="B90" s="45" t="s">
        <v>2692</v>
      </c>
      <c r="C90" s="46" t="str">
        <f t="shared" si="11"/>
        <v>INGETEC</v>
      </c>
      <c r="D90" s="46" t="str">
        <f t="shared" si="11"/>
        <v xml:space="preserve"> </v>
      </c>
      <c r="E90" s="51" t="str">
        <f t="shared" si="12"/>
        <v>Demolición pavimento asfált. e=variable (Incluye retiro)</v>
      </c>
      <c r="F90" s="47" t="str">
        <f t="shared" si="12"/>
        <v>m³</v>
      </c>
      <c r="G90" s="48">
        <v>150.23490000000001</v>
      </c>
      <c r="H90" s="49">
        <v>53700</v>
      </c>
      <c r="I90" s="50">
        <f t="shared" si="13"/>
        <v>8067614.1299999999</v>
      </c>
      <c r="J90" s="50"/>
      <c r="K90" s="113">
        <v>0</v>
      </c>
    </row>
    <row r="91" spans="2:11" s="35" customFormat="1" ht="24" x14ac:dyDescent="0.25">
      <c r="B91" s="45" t="s">
        <v>2822</v>
      </c>
      <c r="C91" s="46" t="str">
        <f t="shared" si="11"/>
        <v>IDU</v>
      </c>
      <c r="D91" s="46">
        <f t="shared" si="11"/>
        <v>4556</v>
      </c>
      <c r="E91" s="51" t="str">
        <f t="shared" si="12"/>
        <v>Subbase granular clase A (SBG_A) (Suministro, Extendido, Nivelación, Humedecimiento y Compactación con vibrocompactador)</v>
      </c>
      <c r="F91" s="47" t="str">
        <f t="shared" si="12"/>
        <v>m³</v>
      </c>
      <c r="G91" s="48">
        <v>210.32885999999999</v>
      </c>
      <c r="H91" s="49">
        <v>104753</v>
      </c>
      <c r="I91" s="50">
        <f t="shared" si="13"/>
        <v>22032579.07</v>
      </c>
      <c r="J91" s="50"/>
      <c r="K91" s="113">
        <v>0</v>
      </c>
    </row>
    <row r="92" spans="2:11" s="35" customFormat="1" ht="24" x14ac:dyDescent="0.25">
      <c r="B92" s="45" t="s">
        <v>2861</v>
      </c>
      <c r="C92" s="46" t="str">
        <f t="shared" si="11"/>
        <v>IDU</v>
      </c>
      <c r="D92" s="46">
        <f t="shared" si="11"/>
        <v>4200</v>
      </c>
      <c r="E92" s="51" t="str">
        <f t="shared" si="12"/>
        <v>Mezcla asfáltica en caliente tipo denso MD20 asfalto convencional (Suministro, Extendido, Nivelación y Compactación)</v>
      </c>
      <c r="F92" s="47" t="str">
        <f t="shared" si="12"/>
        <v>m³</v>
      </c>
      <c r="G92" s="48">
        <v>100.15660000000001</v>
      </c>
      <c r="H92" s="49">
        <v>573379</v>
      </c>
      <c r="I92" s="50">
        <f t="shared" si="13"/>
        <v>57427691.149999999</v>
      </c>
      <c r="J92" s="50"/>
      <c r="K92" s="113">
        <v>0</v>
      </c>
    </row>
    <row r="93" spans="2:11" s="35" customFormat="1" ht="24" x14ac:dyDescent="0.25">
      <c r="B93" s="45" t="s">
        <v>2862</v>
      </c>
      <c r="C93" s="46" t="str">
        <f t="shared" si="11"/>
        <v>IDU</v>
      </c>
      <c r="D93" s="46">
        <f t="shared" si="11"/>
        <v>4203</v>
      </c>
      <c r="E93" s="51" t="str">
        <f t="shared" si="12"/>
        <v>Mezcla asfáltica en caliente tipo denso MD12 asfalto convencional (Suministro, Extendido, Nivelación y Compactación)</v>
      </c>
      <c r="F93" s="47" t="str">
        <f t="shared" si="12"/>
        <v>m³</v>
      </c>
      <c r="G93" s="48">
        <v>50.078300000000006</v>
      </c>
      <c r="H93" s="49">
        <v>596874</v>
      </c>
      <c r="I93" s="50">
        <f t="shared" si="13"/>
        <v>29890435.23</v>
      </c>
      <c r="J93" s="50"/>
      <c r="K93" s="113">
        <v>0</v>
      </c>
    </row>
    <row r="94" spans="2:11" s="35" customFormat="1" x14ac:dyDescent="0.2">
      <c r="B94" s="41"/>
      <c r="C94" s="76"/>
      <c r="D94" s="76"/>
      <c r="E94" s="42" t="s">
        <v>2766</v>
      </c>
      <c r="F94" s="42"/>
      <c r="G94" s="42"/>
      <c r="H94" s="43"/>
      <c r="I94" s="44"/>
      <c r="J94" s="44">
        <f t="shared" ref="J94" si="14">SUBTOTAL(9,I95:I100)</f>
        <v>148783463.53</v>
      </c>
      <c r="K94" s="113" t="s">
        <v>2636</v>
      </c>
    </row>
    <row r="95" spans="2:11" s="35" customFormat="1" ht="36" x14ac:dyDescent="0.25">
      <c r="B95" s="45" t="s">
        <v>2778</v>
      </c>
      <c r="C95" s="46" t="str">
        <f t="shared" ref="C95:D100" si="15">VLOOKUP($B95,MTZ_PRECIOS_ITEMS,MATCH(C$6,EZDO_PRECIOS_ITEMS,0),0)</f>
        <v>INGETEC</v>
      </c>
      <c r="D95" s="46" t="str">
        <f t="shared" si="15"/>
        <v xml:space="preserve"> </v>
      </c>
      <c r="E95" s="51" t="str">
        <f t="shared" ref="E95:F100" si="16">VLOOKUP($B95,MTZ_PRECIOS_ITEMS,MATCH(E$6,EZDO_PRECIOS_ITEMS,0),0)</f>
        <v>Excavación mecánica material sin clasificación, incluye cargue disposición final en sitio autorizado por la autoridad ambiental competente y transporte (ET 310-05) D=30 Km</v>
      </c>
      <c r="F95" s="47" t="str">
        <f t="shared" si="16"/>
        <v>m³</v>
      </c>
      <c r="G95" s="48">
        <v>697.55</v>
      </c>
      <c r="H95" s="49">
        <v>38732.6</v>
      </c>
      <c r="I95" s="50">
        <f t="shared" ref="I95:I100" si="17">ROUND(H95*G95,2)</f>
        <v>27017925.129999999</v>
      </c>
      <c r="J95" s="50"/>
      <c r="K95" s="113">
        <v>0</v>
      </c>
    </row>
    <row r="96" spans="2:11" s="35" customFormat="1" x14ac:dyDescent="0.25">
      <c r="B96" s="45" t="s">
        <v>2692</v>
      </c>
      <c r="C96" s="46" t="str">
        <f t="shared" si="15"/>
        <v>INGETEC</v>
      </c>
      <c r="D96" s="46" t="str">
        <f t="shared" si="15"/>
        <v xml:space="preserve"> </v>
      </c>
      <c r="E96" s="51" t="str">
        <f t="shared" si="16"/>
        <v>Demolición pavimento asfált. e=variable (Incluye retiro)</v>
      </c>
      <c r="F96" s="47" t="str">
        <f t="shared" si="16"/>
        <v>m³</v>
      </c>
      <c r="G96" s="48">
        <v>123.60300000000001</v>
      </c>
      <c r="H96" s="49">
        <v>53700</v>
      </c>
      <c r="I96" s="50">
        <f t="shared" si="17"/>
        <v>6637481.0999999996</v>
      </c>
      <c r="J96" s="50"/>
      <c r="K96" s="113">
        <v>0</v>
      </c>
    </row>
    <row r="97" spans="2:11" s="35" customFormat="1" ht="24" x14ac:dyDescent="0.25">
      <c r="B97" s="45" t="s">
        <v>2822</v>
      </c>
      <c r="C97" s="46" t="str">
        <f t="shared" si="15"/>
        <v>IDU</v>
      </c>
      <c r="D97" s="46">
        <f t="shared" si="15"/>
        <v>4556</v>
      </c>
      <c r="E97" s="51" t="str">
        <f t="shared" si="16"/>
        <v>Subbase granular clase A (SBG_A) (Suministro, Extendido, Nivelación, Humedecimiento y Compactación con vibrocompactador)</v>
      </c>
      <c r="F97" s="47" t="str">
        <f t="shared" si="16"/>
        <v>m³</v>
      </c>
      <c r="G97" s="48">
        <v>195.70475000000002</v>
      </c>
      <c r="H97" s="49">
        <v>104753</v>
      </c>
      <c r="I97" s="50">
        <f t="shared" si="17"/>
        <v>20500659.68</v>
      </c>
      <c r="J97" s="50"/>
      <c r="K97" s="113">
        <v>0</v>
      </c>
    </row>
    <row r="98" spans="2:11" s="35" customFormat="1" ht="24" x14ac:dyDescent="0.25">
      <c r="B98" s="45" t="s">
        <v>2935</v>
      </c>
      <c r="C98" s="46" t="str">
        <f t="shared" si="15"/>
        <v>IDU</v>
      </c>
      <c r="D98" s="46">
        <f t="shared" si="15"/>
        <v>4158</v>
      </c>
      <c r="E98" s="51" t="str">
        <f t="shared" si="16"/>
        <v>Base granular clase A (BG_A) (Suministro, Extendido, Nivelación, Humedecimiento y Compactación con vibrocompactador)</v>
      </c>
      <c r="F98" s="47" t="str">
        <f t="shared" si="16"/>
        <v>m³</v>
      </c>
      <c r="G98" s="48">
        <v>206.00500000000002</v>
      </c>
      <c r="H98" s="49">
        <v>109444</v>
      </c>
      <c r="I98" s="50">
        <f t="shared" si="17"/>
        <v>22546011.219999999</v>
      </c>
      <c r="J98" s="50"/>
      <c r="K98" s="113">
        <v>0</v>
      </c>
    </row>
    <row r="99" spans="2:11" s="35" customFormat="1" ht="24" x14ac:dyDescent="0.25">
      <c r="B99" s="45" t="s">
        <v>2861</v>
      </c>
      <c r="C99" s="46" t="str">
        <f t="shared" si="15"/>
        <v>IDU</v>
      </c>
      <c r="D99" s="46">
        <f t="shared" si="15"/>
        <v>4200</v>
      </c>
      <c r="E99" s="51" t="str">
        <f t="shared" si="16"/>
        <v>Mezcla asfáltica en caliente tipo denso MD20 asfalto convencional (Suministro, Extendido, Nivelación y Compactación)</v>
      </c>
      <c r="F99" s="47" t="str">
        <f t="shared" si="16"/>
        <v>m³</v>
      </c>
      <c r="G99" s="48">
        <v>72.10175000000001</v>
      </c>
      <c r="H99" s="49">
        <v>573379</v>
      </c>
      <c r="I99" s="50">
        <f t="shared" si="17"/>
        <v>41341629.310000002</v>
      </c>
      <c r="J99" s="50"/>
      <c r="K99" s="113">
        <v>0</v>
      </c>
    </row>
    <row r="100" spans="2:11" s="35" customFormat="1" ht="24" x14ac:dyDescent="0.25">
      <c r="B100" s="45" t="s">
        <v>2862</v>
      </c>
      <c r="C100" s="46" t="str">
        <f t="shared" si="15"/>
        <v>IDU</v>
      </c>
      <c r="D100" s="46">
        <f t="shared" si="15"/>
        <v>4203</v>
      </c>
      <c r="E100" s="51" t="str">
        <f t="shared" si="16"/>
        <v>Mezcla asfáltica en caliente tipo denso MD12 asfalto convencional (Suministro, Extendido, Nivelación y Compactación)</v>
      </c>
      <c r="F100" s="47" t="str">
        <f t="shared" si="16"/>
        <v>m³</v>
      </c>
      <c r="G100" s="48">
        <v>51.501250000000006</v>
      </c>
      <c r="H100" s="49">
        <v>596874</v>
      </c>
      <c r="I100" s="50">
        <f t="shared" si="17"/>
        <v>30739757.09</v>
      </c>
      <c r="J100" s="50"/>
      <c r="K100" s="113">
        <v>0</v>
      </c>
    </row>
    <row r="101" spans="2:11" s="35" customFormat="1" x14ac:dyDescent="0.2">
      <c r="B101" s="41"/>
      <c r="C101" s="76"/>
      <c r="D101" s="76"/>
      <c r="E101" s="42" t="s">
        <v>2767</v>
      </c>
      <c r="F101" s="42"/>
      <c r="G101" s="42"/>
      <c r="H101" s="43"/>
      <c r="I101" s="44"/>
      <c r="J101" s="44">
        <f t="shared" ref="J101" si="18">SUBTOTAL(9,I102:I106)</f>
        <v>329057281.68000001</v>
      </c>
      <c r="K101" s="113" t="s">
        <v>2636</v>
      </c>
    </row>
    <row r="102" spans="2:11" s="35" customFormat="1" ht="36" x14ac:dyDescent="0.25">
      <c r="B102" s="45" t="s">
        <v>2778</v>
      </c>
      <c r="C102" s="46" t="str">
        <f t="shared" ref="C102:D106" si="19">VLOOKUP($B102,MTZ_PRECIOS_ITEMS,MATCH(C$6,EZDO_PRECIOS_ITEMS,0),0)</f>
        <v>INGETEC</v>
      </c>
      <c r="D102" s="46" t="str">
        <f t="shared" si="19"/>
        <v xml:space="preserve"> </v>
      </c>
      <c r="E102" s="51" t="str">
        <f t="shared" ref="E102:F106" si="20">VLOOKUP($B102,MTZ_PRECIOS_ITEMS,MATCH(E$6,EZDO_PRECIOS_ITEMS,0),0)</f>
        <v>Excavación mecánica material sin clasificación, incluye cargue disposición final en sitio autorizado por la autoridad ambiental competente y transporte (ET 310-05) D=30 Km</v>
      </c>
      <c r="F102" s="47" t="str">
        <f t="shared" si="20"/>
        <v>m³</v>
      </c>
      <c r="G102" s="48">
        <v>1073.08</v>
      </c>
      <c r="H102" s="49">
        <v>38732.6</v>
      </c>
      <c r="I102" s="50">
        <f t="shared" ref="I102:I106" si="21">ROUND(H102*G102,2)</f>
        <v>41563178.409999996</v>
      </c>
      <c r="J102" s="50"/>
      <c r="K102" s="113">
        <v>0</v>
      </c>
    </row>
    <row r="103" spans="2:11" s="35" customFormat="1" x14ac:dyDescent="0.25">
      <c r="B103" s="45" t="s">
        <v>2692</v>
      </c>
      <c r="C103" s="46" t="str">
        <f t="shared" si="19"/>
        <v>INGETEC</v>
      </c>
      <c r="D103" s="46" t="str">
        <f t="shared" si="19"/>
        <v xml:space="preserve"> </v>
      </c>
      <c r="E103" s="51" t="str">
        <f t="shared" si="20"/>
        <v>Demolición pavimento asfált. e=variable (Incluye retiro)</v>
      </c>
      <c r="F103" s="47" t="str">
        <f t="shared" si="20"/>
        <v>m³</v>
      </c>
      <c r="G103" s="48">
        <v>361.38599999999997</v>
      </c>
      <c r="H103" s="49">
        <v>53700</v>
      </c>
      <c r="I103" s="50">
        <f t="shared" si="21"/>
        <v>19406428.199999999</v>
      </c>
      <c r="J103" s="50"/>
      <c r="K103" s="113">
        <v>0</v>
      </c>
    </row>
    <row r="104" spans="2:11" s="35" customFormat="1" ht="24" x14ac:dyDescent="0.25">
      <c r="B104" s="45" t="s">
        <v>2822</v>
      </c>
      <c r="C104" s="46" t="str">
        <f t="shared" si="19"/>
        <v>IDU</v>
      </c>
      <c r="D104" s="46">
        <f t="shared" si="19"/>
        <v>4556</v>
      </c>
      <c r="E104" s="51" t="str">
        <f t="shared" si="20"/>
        <v>Subbase granular clase A (SBG_A) (Suministro, Extendido, Nivelación, Humedecimiento y Compactación con vibrocompactador)</v>
      </c>
      <c r="F104" s="47" t="str">
        <f t="shared" si="20"/>
        <v>m³</v>
      </c>
      <c r="G104" s="48">
        <v>554.12519999999995</v>
      </c>
      <c r="H104" s="49">
        <v>104753</v>
      </c>
      <c r="I104" s="50">
        <f t="shared" si="21"/>
        <v>58046277.079999998</v>
      </c>
      <c r="J104" s="50"/>
      <c r="K104" s="113">
        <v>0</v>
      </c>
    </row>
    <row r="105" spans="2:11" s="35" customFormat="1" ht="24" x14ac:dyDescent="0.25">
      <c r="B105" s="45" t="s">
        <v>2861</v>
      </c>
      <c r="C105" s="46" t="str">
        <f t="shared" si="19"/>
        <v>IDU</v>
      </c>
      <c r="D105" s="46">
        <f t="shared" si="19"/>
        <v>4200</v>
      </c>
      <c r="E105" s="51" t="str">
        <f t="shared" si="20"/>
        <v>Mezcla asfáltica en caliente tipo denso MD20 asfalto convencional (Suministro, Extendido, Nivelación y Compactación)</v>
      </c>
      <c r="F105" s="47" t="str">
        <f t="shared" si="20"/>
        <v>m³</v>
      </c>
      <c r="G105" s="48">
        <v>240.92399999999998</v>
      </c>
      <c r="H105" s="49">
        <v>573379</v>
      </c>
      <c r="I105" s="50">
        <f t="shared" si="21"/>
        <v>138140762.19999999</v>
      </c>
      <c r="J105" s="50"/>
      <c r="K105" s="113">
        <v>0</v>
      </c>
    </row>
    <row r="106" spans="2:11" s="35" customFormat="1" ht="24" x14ac:dyDescent="0.25">
      <c r="B106" s="45" t="s">
        <v>2862</v>
      </c>
      <c r="C106" s="46" t="str">
        <f t="shared" si="19"/>
        <v>IDU</v>
      </c>
      <c r="D106" s="46">
        <f t="shared" si="19"/>
        <v>4203</v>
      </c>
      <c r="E106" s="51" t="str">
        <f t="shared" si="20"/>
        <v>Mezcla asfáltica en caliente tipo denso MD12 asfalto convencional (Suministro, Extendido, Nivelación y Compactación)</v>
      </c>
      <c r="F106" s="47" t="str">
        <f t="shared" si="20"/>
        <v>m³</v>
      </c>
      <c r="G106" s="48">
        <v>120.46199999999999</v>
      </c>
      <c r="H106" s="49">
        <v>596874</v>
      </c>
      <c r="I106" s="50">
        <f t="shared" si="21"/>
        <v>71900635.790000007</v>
      </c>
      <c r="J106" s="50"/>
      <c r="K106" s="113">
        <v>0</v>
      </c>
    </row>
    <row r="107" spans="2:11" s="35" customFormat="1" x14ac:dyDescent="0.2">
      <c r="B107" s="41"/>
      <c r="C107" s="76"/>
      <c r="D107" s="76"/>
      <c r="E107" s="42" t="s">
        <v>2936</v>
      </c>
      <c r="F107" s="42"/>
      <c r="G107" s="42"/>
      <c r="H107" s="43"/>
      <c r="I107" s="44"/>
      <c r="J107" s="44">
        <f>SUBTOTAL(9,I108:I111)</f>
        <v>63936836.870000005</v>
      </c>
      <c r="K107" s="113" t="s">
        <v>2636</v>
      </c>
    </row>
    <row r="108" spans="2:11" s="35" customFormat="1" ht="36" x14ac:dyDescent="0.25">
      <c r="B108" s="45" t="s">
        <v>2778</v>
      </c>
      <c r="C108" s="46" t="str">
        <f t="shared" ref="C108:D111" si="22">VLOOKUP($B108,MTZ_PRECIOS_ITEMS,MATCH(C$6,EZDO_PRECIOS_ITEMS,0),0)</f>
        <v>INGETEC</v>
      </c>
      <c r="D108" s="46" t="str">
        <f t="shared" si="22"/>
        <v xml:space="preserve"> </v>
      </c>
      <c r="E108" s="51" t="str">
        <f t="shared" ref="E108:F111" si="23">VLOOKUP($B108,MTZ_PRECIOS_ITEMS,MATCH(E$6,EZDO_PRECIOS_ITEMS,0),0)</f>
        <v>Excavación mecánica material sin clasificación, incluye cargue disposición final en sitio autorizado por la autoridad ambiental competente y transporte (ET 310-05) D=30 Km</v>
      </c>
      <c r="F108" s="47" t="str">
        <f t="shared" si="23"/>
        <v>m³</v>
      </c>
      <c r="G108" s="48">
        <v>139.08000000000001</v>
      </c>
      <c r="H108" s="49">
        <v>38732.6</v>
      </c>
      <c r="I108" s="50">
        <f t="shared" ref="I108:I111" si="24">ROUND(H108*G108,2)</f>
        <v>5386930.0099999998</v>
      </c>
      <c r="J108" s="50"/>
      <c r="K108" s="113">
        <v>0</v>
      </c>
    </row>
    <row r="109" spans="2:11" s="35" customFormat="1" x14ac:dyDescent="0.25">
      <c r="B109" s="45" t="s">
        <v>2692</v>
      </c>
      <c r="C109" s="46" t="str">
        <f t="shared" si="22"/>
        <v>INGETEC</v>
      </c>
      <c r="D109" s="46" t="str">
        <f t="shared" si="22"/>
        <v xml:space="preserve"> </v>
      </c>
      <c r="E109" s="51" t="str">
        <f t="shared" si="23"/>
        <v>Demolición pavimento asfált. e=variable (Incluye retiro)</v>
      </c>
      <c r="F109" s="47" t="str">
        <f t="shared" si="23"/>
        <v>m³</v>
      </c>
      <c r="G109" s="48">
        <v>66.910759999999996</v>
      </c>
      <c r="H109" s="49">
        <v>53700</v>
      </c>
      <c r="I109" s="50">
        <f t="shared" si="24"/>
        <v>3593107.81</v>
      </c>
      <c r="J109" s="50"/>
      <c r="K109" s="113">
        <v>0</v>
      </c>
    </row>
    <row r="110" spans="2:11" s="35" customFormat="1" ht="24" x14ac:dyDescent="0.25">
      <c r="B110" s="45" t="s">
        <v>2822</v>
      </c>
      <c r="C110" s="46" t="str">
        <f t="shared" si="22"/>
        <v>IDU</v>
      </c>
      <c r="D110" s="46">
        <f t="shared" si="22"/>
        <v>4556</v>
      </c>
      <c r="E110" s="51" t="str">
        <f t="shared" si="23"/>
        <v>Subbase granular clase A (SBG_A) (Suministro, Extendido, Nivelación, Humedecimiento y Compactación con vibrocompactador)</v>
      </c>
      <c r="F110" s="47" t="str">
        <f t="shared" si="23"/>
        <v>m³</v>
      </c>
      <c r="G110" s="48">
        <v>143.38019999999997</v>
      </c>
      <c r="H110" s="49">
        <v>104753</v>
      </c>
      <c r="I110" s="50">
        <f t="shared" si="24"/>
        <v>15019506.09</v>
      </c>
      <c r="J110" s="50"/>
      <c r="K110" s="113">
        <v>0</v>
      </c>
    </row>
    <row r="111" spans="2:11" s="35" customFormat="1" ht="24" x14ac:dyDescent="0.25">
      <c r="B111" s="45" t="s">
        <v>2862</v>
      </c>
      <c r="C111" s="46" t="str">
        <f t="shared" si="22"/>
        <v>IDU</v>
      </c>
      <c r="D111" s="46">
        <f t="shared" si="22"/>
        <v>4203</v>
      </c>
      <c r="E111" s="51" t="str">
        <f t="shared" si="23"/>
        <v>Mezcla asfáltica en caliente tipo denso MD12 asfalto convencional (Suministro, Extendido, Nivelación y Compactación)</v>
      </c>
      <c r="F111" s="47" t="str">
        <f t="shared" si="23"/>
        <v>m³</v>
      </c>
      <c r="G111" s="48">
        <v>66.910759999999996</v>
      </c>
      <c r="H111" s="49">
        <v>596874</v>
      </c>
      <c r="I111" s="50">
        <f t="shared" si="24"/>
        <v>39937292.960000001</v>
      </c>
      <c r="J111" s="50"/>
      <c r="K111" s="113">
        <v>0</v>
      </c>
    </row>
    <row r="112" spans="2:11" s="35" customFormat="1" x14ac:dyDescent="0.2">
      <c r="B112" s="41"/>
      <c r="C112" s="76"/>
      <c r="D112" s="76"/>
      <c r="E112" s="42" t="s">
        <v>2937</v>
      </c>
      <c r="F112" s="42"/>
      <c r="G112" s="42"/>
      <c r="H112" s="43"/>
      <c r="I112" s="44"/>
      <c r="J112" s="44">
        <f>SUBTOTAL(9,I113:I116)</f>
        <v>69216658.039999992</v>
      </c>
      <c r="K112" s="113" t="s">
        <v>2636</v>
      </c>
    </row>
    <row r="113" spans="2:11" s="35" customFormat="1" ht="36" x14ac:dyDescent="0.25">
      <c r="B113" s="45" t="s">
        <v>2778</v>
      </c>
      <c r="C113" s="46" t="str">
        <f t="shared" ref="C113:D116" si="25">VLOOKUP($B113,MTZ_PRECIOS_ITEMS,MATCH(C$6,EZDO_PRECIOS_ITEMS,0),0)</f>
        <v>INGETEC</v>
      </c>
      <c r="D113" s="46" t="str">
        <f t="shared" si="25"/>
        <v xml:space="preserve"> </v>
      </c>
      <c r="E113" s="51" t="str">
        <f t="shared" ref="E113:F116" si="26">VLOOKUP($B113,MTZ_PRECIOS_ITEMS,MATCH(E$6,EZDO_PRECIOS_ITEMS,0),0)</f>
        <v>Excavación mecánica material sin clasificación, incluye cargue disposición final en sitio autorizado por la autoridad ambiental competente y transporte (ET 310-05) D=30 Km</v>
      </c>
      <c r="F113" s="47" t="str">
        <f t="shared" si="26"/>
        <v>m³</v>
      </c>
      <c r="G113" s="48">
        <v>338.36</v>
      </c>
      <c r="H113" s="49">
        <v>38732.6</v>
      </c>
      <c r="I113" s="50">
        <f t="shared" ref="I113:I116" si="27">ROUND(H113*G113,2)</f>
        <v>13105562.539999999</v>
      </c>
      <c r="J113" s="50"/>
      <c r="K113" s="113">
        <v>0</v>
      </c>
    </row>
    <row r="114" spans="2:11" s="35" customFormat="1" ht="24" x14ac:dyDescent="0.25">
      <c r="B114" s="45" t="s">
        <v>2822</v>
      </c>
      <c r="C114" s="46" t="str">
        <f t="shared" si="25"/>
        <v>IDU</v>
      </c>
      <c r="D114" s="46">
        <f t="shared" si="25"/>
        <v>4556</v>
      </c>
      <c r="E114" s="51" t="str">
        <f t="shared" si="26"/>
        <v>Subbase granular clase A (SBG_A) (Suministro, Extendido, Nivelación, Humedecimiento y Compactación con vibrocompactador)</v>
      </c>
      <c r="F114" s="47" t="str">
        <f t="shared" si="26"/>
        <v>m³</v>
      </c>
      <c r="G114" s="48">
        <v>75.933239999999998</v>
      </c>
      <c r="H114" s="49">
        <v>104753</v>
      </c>
      <c r="I114" s="50">
        <f t="shared" si="27"/>
        <v>7954234.6900000004</v>
      </c>
      <c r="J114" s="50"/>
      <c r="K114" s="113">
        <v>0</v>
      </c>
    </row>
    <row r="115" spans="2:11" s="35" customFormat="1" ht="24" x14ac:dyDescent="0.25">
      <c r="B115" s="45" t="s">
        <v>2935</v>
      </c>
      <c r="C115" s="46" t="str">
        <f t="shared" si="25"/>
        <v>IDU</v>
      </c>
      <c r="D115" s="46">
        <f t="shared" si="25"/>
        <v>4158</v>
      </c>
      <c r="E115" s="51" t="str">
        <f t="shared" si="26"/>
        <v>Base granular clase A (BG_A) (Suministro, Extendido, Nivelación, Humedecimiento y Compactación con vibrocompactador)</v>
      </c>
      <c r="F115" s="47" t="str">
        <f t="shared" si="26"/>
        <v>m³</v>
      </c>
      <c r="G115" s="48">
        <v>94.916550000000001</v>
      </c>
      <c r="H115" s="49">
        <v>109444</v>
      </c>
      <c r="I115" s="50">
        <f t="shared" si="27"/>
        <v>10388046.9</v>
      </c>
      <c r="J115" s="50"/>
      <c r="K115" s="113">
        <v>0</v>
      </c>
    </row>
    <row r="116" spans="2:11" s="35" customFormat="1" ht="24" x14ac:dyDescent="0.25">
      <c r="B116" s="45" t="s">
        <v>2862</v>
      </c>
      <c r="C116" s="46" t="str">
        <f t="shared" si="25"/>
        <v>IDU</v>
      </c>
      <c r="D116" s="46">
        <f t="shared" si="25"/>
        <v>4203</v>
      </c>
      <c r="E116" s="51" t="str">
        <f t="shared" si="26"/>
        <v>Mezcla asfáltica en caliente tipo denso MD12 asfalto convencional (Suministro, Extendido, Nivelación y Compactación)</v>
      </c>
      <c r="F116" s="47" t="str">
        <f t="shared" si="26"/>
        <v>m³</v>
      </c>
      <c r="G116" s="48">
        <v>63.27770000000001</v>
      </c>
      <c r="H116" s="49">
        <v>596874</v>
      </c>
      <c r="I116" s="50">
        <f t="shared" si="27"/>
        <v>37768813.909999996</v>
      </c>
      <c r="J116" s="50"/>
      <c r="K116" s="113">
        <v>0</v>
      </c>
    </row>
    <row r="117" spans="2:11" s="35" customFormat="1" x14ac:dyDescent="0.2">
      <c r="B117" s="41"/>
      <c r="C117" s="76"/>
      <c r="D117" s="76"/>
      <c r="E117" s="42" t="s">
        <v>2768</v>
      </c>
      <c r="F117" s="42"/>
      <c r="G117" s="42"/>
      <c r="H117" s="43"/>
      <c r="I117" s="44"/>
      <c r="J117" s="44">
        <f>SUBTOTAL(9,I118:I121)</f>
        <v>89963904.710000008</v>
      </c>
      <c r="K117" s="113" t="s">
        <v>2636</v>
      </c>
    </row>
    <row r="118" spans="2:11" s="35" customFormat="1" ht="36" x14ac:dyDescent="0.25">
      <c r="B118" s="45" t="s">
        <v>2778</v>
      </c>
      <c r="C118" s="46" t="str">
        <f t="shared" ref="C118:D121" si="28">VLOOKUP($B118,MTZ_PRECIOS_ITEMS,MATCH(C$6,EZDO_PRECIOS_ITEMS,0),0)</f>
        <v>INGETEC</v>
      </c>
      <c r="D118" s="46" t="str">
        <f t="shared" si="28"/>
        <v xml:space="preserve"> </v>
      </c>
      <c r="E118" s="51" t="str">
        <f t="shared" ref="E118:F121" si="29">VLOOKUP($B118,MTZ_PRECIOS_ITEMS,MATCH(E$6,EZDO_PRECIOS_ITEMS,0),0)</f>
        <v>Excavación mecánica material sin clasificación, incluye cargue disposición final en sitio autorizado por la autoridad ambiental competente y transporte (ET 310-05) D=30 Km</v>
      </c>
      <c r="F118" s="47" t="str">
        <f t="shared" si="29"/>
        <v>m³</v>
      </c>
      <c r="G118" s="48">
        <v>353.56</v>
      </c>
      <c r="H118" s="49">
        <v>38732.6</v>
      </c>
      <c r="I118" s="50">
        <f t="shared" ref="I118:I121" si="30">ROUND(H118*G118,2)</f>
        <v>13694298.060000001</v>
      </c>
      <c r="J118" s="50"/>
      <c r="K118" s="113">
        <v>0</v>
      </c>
    </row>
    <row r="119" spans="2:11" s="35" customFormat="1" ht="24" x14ac:dyDescent="0.25">
      <c r="B119" s="45" t="s">
        <v>2822</v>
      </c>
      <c r="C119" s="46" t="str">
        <f t="shared" si="28"/>
        <v>IDU</v>
      </c>
      <c r="D119" s="46">
        <f t="shared" si="28"/>
        <v>4556</v>
      </c>
      <c r="E119" s="51" t="str">
        <f t="shared" si="29"/>
        <v>Subbase granular clase A (SBG_A) (Suministro, Extendido, Nivelación, Humedecimiento y Compactación con vibrocompactador)</v>
      </c>
      <c r="F119" s="47" t="str">
        <f t="shared" si="29"/>
        <v>m³</v>
      </c>
      <c r="G119" s="48">
        <v>115.0047</v>
      </c>
      <c r="H119" s="49">
        <v>104753</v>
      </c>
      <c r="I119" s="50">
        <f t="shared" si="30"/>
        <v>12047087.34</v>
      </c>
      <c r="J119" s="50"/>
      <c r="K119" s="113">
        <v>0</v>
      </c>
    </row>
    <row r="120" spans="2:11" s="35" customFormat="1" ht="24" x14ac:dyDescent="0.25">
      <c r="B120" s="45" t="s">
        <v>2935</v>
      </c>
      <c r="C120" s="46" t="str">
        <f t="shared" si="28"/>
        <v>IDU</v>
      </c>
      <c r="D120" s="46">
        <f t="shared" si="28"/>
        <v>4158</v>
      </c>
      <c r="E120" s="51" t="str">
        <f t="shared" si="29"/>
        <v>Base granular clase A (BG_A) (Suministro, Extendido, Nivelación, Humedecimiento y Compactación con vibrocompactador)</v>
      </c>
      <c r="F120" s="47" t="str">
        <f t="shared" si="29"/>
        <v>m³</v>
      </c>
      <c r="G120" s="48">
        <v>168.67356000000001</v>
      </c>
      <c r="H120" s="49">
        <v>109444</v>
      </c>
      <c r="I120" s="50">
        <f t="shared" si="30"/>
        <v>18460309.100000001</v>
      </c>
      <c r="J120" s="50"/>
      <c r="K120" s="113">
        <v>0</v>
      </c>
    </row>
    <row r="121" spans="2:11" s="35" customFormat="1" ht="24" x14ac:dyDescent="0.25">
      <c r="B121" s="45" t="s">
        <v>2862</v>
      </c>
      <c r="C121" s="46" t="str">
        <f t="shared" si="28"/>
        <v>IDU</v>
      </c>
      <c r="D121" s="46">
        <f t="shared" si="28"/>
        <v>4203</v>
      </c>
      <c r="E121" s="51" t="str">
        <f t="shared" si="29"/>
        <v>Mezcla asfáltica en caliente tipo denso MD12 asfalto convencional (Suministro, Extendido, Nivelación y Compactación)</v>
      </c>
      <c r="F121" s="47" t="str">
        <f t="shared" si="29"/>
        <v>m³</v>
      </c>
      <c r="G121" s="48">
        <v>76.669799999999995</v>
      </c>
      <c r="H121" s="49">
        <v>596874</v>
      </c>
      <c r="I121" s="50">
        <f t="shared" si="30"/>
        <v>45762210.210000001</v>
      </c>
      <c r="J121" s="50"/>
      <c r="K121" s="113">
        <v>0</v>
      </c>
    </row>
    <row r="122" spans="2:11" x14ac:dyDescent="0.2">
      <c r="B122" s="41">
        <v>12</v>
      </c>
      <c r="C122" s="76"/>
      <c r="D122" s="76"/>
      <c r="E122" s="42" t="s">
        <v>2704</v>
      </c>
      <c r="F122" s="42"/>
      <c r="G122" s="42"/>
      <c r="H122" s="43"/>
      <c r="I122" s="44"/>
      <c r="J122" s="44">
        <f>SUBTOTAL(9,I123:I160)</f>
        <v>78435153.050000012</v>
      </c>
      <c r="K122" s="113">
        <v>0</v>
      </c>
    </row>
    <row r="123" spans="2:11" s="35" customFormat="1" x14ac:dyDescent="0.2">
      <c r="B123" s="52" t="s">
        <v>2863</v>
      </c>
      <c r="C123" s="77"/>
      <c r="D123" s="77"/>
      <c r="E123" s="53" t="s">
        <v>2637</v>
      </c>
      <c r="F123" s="53" t="s">
        <v>2636</v>
      </c>
      <c r="G123" s="54"/>
      <c r="H123" s="55"/>
      <c r="I123" s="56"/>
      <c r="J123" s="56">
        <f>SUBTOTAL(9,I124:I148)</f>
        <v>57446078.890000001</v>
      </c>
      <c r="K123" s="113">
        <v>0</v>
      </c>
    </row>
    <row r="124" spans="2:11" s="35" customFormat="1" x14ac:dyDescent="0.25">
      <c r="B124" s="45" t="s">
        <v>2864</v>
      </c>
      <c r="C124" s="46" t="str">
        <f t="shared" ref="C124:D148" si="31">VLOOKUP($B124,MTZ_PRECIOS_ITEMS,MATCH(C$6,EZDO_PRECIOS_ITEMS,0),0)</f>
        <v>IDU</v>
      </c>
      <c r="D124" s="46">
        <f t="shared" si="31"/>
        <v>3433</v>
      </c>
      <c r="E124" s="51" t="str">
        <f t="shared" ref="E124:F148" si="32">VLOOKUP($B124,MTZ_PRECIOS_ITEMS,MATCH(E$6,EZDO_PRECIOS_ITEMS,0),0)</f>
        <v>Tacha reflectiva unidireccional (Incluye Suministro e Instalación)</v>
      </c>
      <c r="F124" s="47" t="str">
        <f t="shared" si="32"/>
        <v>Und</v>
      </c>
      <c r="G124" s="57">
        <v>471</v>
      </c>
      <c r="H124" s="49">
        <v>12353</v>
      </c>
      <c r="I124" s="50">
        <f t="shared" ref="I124:I148" si="33">ROUND(H124*G124,2)</f>
        <v>5818263</v>
      </c>
      <c r="J124" s="50"/>
      <c r="K124" s="113">
        <v>0</v>
      </c>
    </row>
    <row r="125" spans="2:11" s="35" customFormat="1" ht="24" x14ac:dyDescent="0.25">
      <c r="B125" s="45" t="s">
        <v>2865</v>
      </c>
      <c r="C125" s="46" t="str">
        <f t="shared" si="31"/>
        <v>IDU</v>
      </c>
      <c r="D125" s="46">
        <f t="shared" si="31"/>
        <v>4240</v>
      </c>
      <c r="E125" s="51" t="str">
        <f t="shared" si="32"/>
        <v>Demarcación línea continua A=0.12m (e=2.3mm,Termoplástica. Incluye Suministro y Aplicación con Equipo. Incluye Microesferas)</v>
      </c>
      <c r="F125" s="47" t="str">
        <f t="shared" si="32"/>
        <v>m</v>
      </c>
      <c r="G125" s="57">
        <v>2511</v>
      </c>
      <c r="H125" s="49">
        <v>4870.08</v>
      </c>
      <c r="I125" s="50">
        <f t="shared" si="33"/>
        <v>12228770.880000001</v>
      </c>
      <c r="J125" s="50"/>
      <c r="K125" s="113">
        <v>0</v>
      </c>
    </row>
    <row r="126" spans="2:11" s="35" customFormat="1" ht="24" x14ac:dyDescent="0.25">
      <c r="B126" s="45" t="s">
        <v>2866</v>
      </c>
      <c r="C126" s="46" t="str">
        <f t="shared" si="31"/>
        <v>IDU</v>
      </c>
      <c r="D126" s="46">
        <f t="shared" si="31"/>
        <v>4242</v>
      </c>
      <c r="E126" s="51" t="str">
        <f t="shared" si="32"/>
        <v>Demarcación línea continua A=0.15m  (e=2.3mm,Termoplástica. Incluye Suministro y Aplicación con Equipo. Incluye Microesferas)</v>
      </c>
      <c r="F126" s="47" t="str">
        <f t="shared" si="32"/>
        <v>m</v>
      </c>
      <c r="G126" s="58">
        <v>75</v>
      </c>
      <c r="H126" s="49">
        <v>6088</v>
      </c>
      <c r="I126" s="50">
        <f t="shared" si="33"/>
        <v>456600</v>
      </c>
      <c r="J126" s="50"/>
      <c r="K126" s="113">
        <v>0</v>
      </c>
    </row>
    <row r="127" spans="2:11" s="35" customFormat="1" ht="36" x14ac:dyDescent="0.25">
      <c r="B127" s="45" t="s">
        <v>2901</v>
      </c>
      <c r="C127" s="46" t="str">
        <f t="shared" si="31"/>
        <v>IDU</v>
      </c>
      <c r="D127" s="46">
        <f t="shared" si="31"/>
        <v>4244</v>
      </c>
      <c r="E127" s="51" t="str">
        <f t="shared" si="32"/>
        <v>Flecha direccional "A LA DERECHA" (e=2.3mm,Termoplástica. Inc. Suministro y Aplicación con Equipo. Inc Microesferas). Marca Vial para velocidades menores o iguales a 60 Km/h Área de la Marca: 1.51m2</v>
      </c>
      <c r="F127" s="47" t="str">
        <f t="shared" si="32"/>
        <v>Und</v>
      </c>
      <c r="G127" s="58">
        <v>4</v>
      </c>
      <c r="H127" s="49">
        <v>61282</v>
      </c>
      <c r="I127" s="50">
        <f t="shared" si="33"/>
        <v>245128</v>
      </c>
      <c r="J127" s="50"/>
      <c r="K127" s="113" t="s">
        <v>3061</v>
      </c>
    </row>
    <row r="128" spans="2:11" s="35" customFormat="1" ht="48" x14ac:dyDescent="0.25">
      <c r="B128" s="45" t="s">
        <v>2902</v>
      </c>
      <c r="C128" s="46" t="str">
        <f t="shared" si="31"/>
        <v>IDU</v>
      </c>
      <c r="D128" s="46">
        <f t="shared" si="31"/>
        <v>4245</v>
      </c>
      <c r="E128" s="51" t="str">
        <f t="shared" si="32"/>
        <v>Flecha direccional "DE FRENTE A LA DERECHA" (e=2.3mm,Termoplástica. Inc. Sumin. y Aplic. con Equipo. Inc. Microesferas). Marca Vial para velocidades menores o iguales a 60 Km/h Área de la Marca: 2.18m2</v>
      </c>
      <c r="F128" s="47" t="str">
        <f t="shared" si="32"/>
        <v>Und</v>
      </c>
      <c r="G128" s="57">
        <v>6</v>
      </c>
      <c r="H128" s="49">
        <v>88473.12000000001</v>
      </c>
      <c r="I128" s="50">
        <f t="shared" si="33"/>
        <v>530838.72</v>
      </c>
      <c r="J128" s="50"/>
      <c r="K128" s="113">
        <v>0</v>
      </c>
    </row>
    <row r="129" spans="2:11" s="35" customFormat="1" ht="36" x14ac:dyDescent="0.25">
      <c r="B129" s="45" t="s">
        <v>2903</v>
      </c>
      <c r="C129" s="46" t="str">
        <f t="shared" si="31"/>
        <v>IDU</v>
      </c>
      <c r="D129" s="46">
        <f t="shared" si="31"/>
        <v>4246</v>
      </c>
      <c r="E129" s="51" t="str">
        <f t="shared" si="32"/>
        <v>Flecha direccional "DE FRENTE" (e=2.3mm,Termoplástica. Inc. Suministro y Aplicación con Equipo. Inc Microesferas). Marca Vial para velocidades menores o iguales a 60 Km/h Área de la Marca: 1.20 m2.</v>
      </c>
      <c r="F129" s="47" t="str">
        <f t="shared" si="32"/>
        <v>Und</v>
      </c>
      <c r="G129" s="57">
        <v>20</v>
      </c>
      <c r="H129" s="49">
        <v>48701</v>
      </c>
      <c r="I129" s="50">
        <f t="shared" si="33"/>
        <v>974020</v>
      </c>
      <c r="J129" s="50"/>
      <c r="K129" s="113">
        <v>0</v>
      </c>
    </row>
    <row r="130" spans="2:11" s="35" customFormat="1" ht="36" x14ac:dyDescent="0.25">
      <c r="B130" s="45" t="s">
        <v>2904</v>
      </c>
      <c r="C130" s="46" t="str">
        <f t="shared" si="31"/>
        <v>IDU</v>
      </c>
      <c r="D130" s="46">
        <f t="shared" si="31"/>
        <v>4860</v>
      </c>
      <c r="E130" s="51" t="str">
        <f t="shared" si="32"/>
        <v>Demarcación pictograma triángulos ceda el paso en pintura  termoplástica. (e=2.3mm. Incluye suministro y aplicación con equipo. Incluye Microesferas (A= 1.434m2). Incluye pictograma.</v>
      </c>
      <c r="F130" s="47" t="str">
        <f t="shared" si="32"/>
        <v>Und</v>
      </c>
      <c r="G130" s="57">
        <v>5</v>
      </c>
      <c r="H130" s="49">
        <v>58197</v>
      </c>
      <c r="I130" s="50">
        <f t="shared" si="33"/>
        <v>290985</v>
      </c>
      <c r="J130" s="50"/>
      <c r="K130" s="113">
        <v>0</v>
      </c>
    </row>
    <row r="131" spans="2:11" s="35" customFormat="1" ht="36" x14ac:dyDescent="0.25">
      <c r="B131" s="45" t="s">
        <v>2905</v>
      </c>
      <c r="C131" s="46" t="str">
        <f t="shared" si="31"/>
        <v>IDU</v>
      </c>
      <c r="D131" s="46">
        <f t="shared" si="31"/>
        <v>4863</v>
      </c>
      <c r="E131" s="51" t="str">
        <f t="shared" si="32"/>
        <v>Demarcación de línea de paso peatonal continua  A= 0.3mt, E= 2.3mm Termoplástica. Incluye suministro y aplicación con equipo. Incluye microesferas.</v>
      </c>
      <c r="F131" s="47" t="str">
        <f t="shared" si="32"/>
        <v>m</v>
      </c>
      <c r="G131" s="57">
        <v>115</v>
      </c>
      <c r="H131" s="49">
        <v>12175</v>
      </c>
      <c r="I131" s="50">
        <f t="shared" si="33"/>
        <v>1400125</v>
      </c>
      <c r="J131" s="50"/>
      <c r="K131" s="113">
        <v>0</v>
      </c>
    </row>
    <row r="132" spans="2:11" s="35" customFormat="1" ht="36" x14ac:dyDescent="0.25">
      <c r="B132" s="45" t="s">
        <v>2906</v>
      </c>
      <c r="C132" s="46" t="str">
        <f t="shared" si="31"/>
        <v>IDU</v>
      </c>
      <c r="D132" s="46">
        <f t="shared" si="31"/>
        <v>4864</v>
      </c>
      <c r="E132" s="51" t="str">
        <f t="shared" si="32"/>
        <v>Demarcación de línea sendero peatonal continua A= 0.4mt, E= 2.3mm Termoplástica. Incluye suministro y aplicación con equipo. Incluye microesferas.</v>
      </c>
      <c r="F132" s="47" t="str">
        <f t="shared" si="32"/>
        <v>m</v>
      </c>
      <c r="G132" s="57">
        <v>20</v>
      </c>
      <c r="H132" s="49">
        <v>16234</v>
      </c>
      <c r="I132" s="50">
        <f t="shared" si="33"/>
        <v>324680</v>
      </c>
      <c r="J132" s="50"/>
      <c r="K132" s="113">
        <v>0</v>
      </c>
    </row>
    <row r="133" spans="2:11" s="35" customFormat="1" ht="24" x14ac:dyDescent="0.25">
      <c r="B133" s="45" t="s">
        <v>2907</v>
      </c>
      <c r="C133" s="46" t="str">
        <f t="shared" si="31"/>
        <v>IDU</v>
      </c>
      <c r="D133" s="46">
        <f t="shared" si="31"/>
        <v>4867</v>
      </c>
      <c r="E133" s="51" t="str">
        <f t="shared" si="32"/>
        <v>Demarcación de línea de pare A= 0.6mt, E= 2.3mm Termoplástica. Incluye suministro y aplicación con equipo. Incluye microesferas.</v>
      </c>
      <c r="F133" s="47" t="str">
        <f t="shared" si="32"/>
        <v>m</v>
      </c>
      <c r="G133" s="57">
        <v>15</v>
      </c>
      <c r="H133" s="49">
        <v>24350.399999999998</v>
      </c>
      <c r="I133" s="50">
        <f t="shared" si="33"/>
        <v>365256</v>
      </c>
      <c r="J133" s="50"/>
      <c r="K133" s="113">
        <v>0</v>
      </c>
    </row>
    <row r="134" spans="2:11" s="35" customFormat="1" ht="36" x14ac:dyDescent="0.25">
      <c r="B134" s="45" t="s">
        <v>2908</v>
      </c>
      <c r="C134" s="46" t="str">
        <f t="shared" si="31"/>
        <v>IDU</v>
      </c>
      <c r="D134" s="46">
        <f t="shared" si="31"/>
        <v>5135</v>
      </c>
      <c r="E134" s="51" t="str">
        <f t="shared" si="32"/>
        <v>Demarcación de línea ceda el paso discontinua de 0.8MT espaciado 0.4MT E=2.3mm en pintura Termoplástica, Incluye suministro y aplicación con equipo. Incluye microesferas.</v>
      </c>
      <c r="F134" s="47" t="str">
        <f t="shared" si="32"/>
        <v>m</v>
      </c>
      <c r="G134" s="57">
        <v>26</v>
      </c>
      <c r="H134" s="49">
        <v>20016</v>
      </c>
      <c r="I134" s="50">
        <f t="shared" si="33"/>
        <v>520416</v>
      </c>
      <c r="J134" s="50"/>
      <c r="K134" s="113">
        <v>0</v>
      </c>
    </row>
    <row r="135" spans="2:11" s="35" customFormat="1" ht="36" x14ac:dyDescent="0.25">
      <c r="B135" s="45" t="s">
        <v>2909</v>
      </c>
      <c r="C135" s="46" t="str">
        <f t="shared" si="31"/>
        <v>IDU</v>
      </c>
      <c r="D135" s="46">
        <f t="shared" si="31"/>
        <v>5136</v>
      </c>
      <c r="E135" s="51" t="str">
        <f t="shared" si="32"/>
        <v>Demarcación línea carril A=0.12M L=3.0 separación=5.0M E=2.3mm, en pintura Termoplástica, Incluye suministro y aplicación con equipo. Incluye microesferas.</v>
      </c>
      <c r="F135" s="47" t="str">
        <f t="shared" si="32"/>
        <v>m²</v>
      </c>
      <c r="G135" s="57">
        <v>51</v>
      </c>
      <c r="H135" s="49">
        <v>5681.76</v>
      </c>
      <c r="I135" s="50">
        <f t="shared" si="33"/>
        <v>289769.76</v>
      </c>
      <c r="J135" s="50"/>
      <c r="K135" s="113">
        <v>0</v>
      </c>
    </row>
    <row r="136" spans="2:11" s="35" customFormat="1" ht="24" x14ac:dyDescent="0.25">
      <c r="B136" s="45" t="s">
        <v>2910</v>
      </c>
      <c r="C136" s="46" t="str">
        <f t="shared" si="31"/>
        <v>IDU</v>
      </c>
      <c r="D136" s="46">
        <f t="shared" si="31"/>
        <v>5219</v>
      </c>
      <c r="E136" s="51" t="str">
        <f t="shared" si="32"/>
        <v>Resinas termoplásticas para demarcación vial a diferentes trazos (cebras y otros) sin microesferas.  Suministro y aplicación.</v>
      </c>
      <c r="F136" s="47" t="str">
        <f t="shared" si="32"/>
        <v>m²</v>
      </c>
      <c r="G136" s="57">
        <v>4</v>
      </c>
      <c r="H136" s="49">
        <v>56243</v>
      </c>
      <c r="I136" s="50">
        <f t="shared" si="33"/>
        <v>224972</v>
      </c>
      <c r="J136" s="50"/>
      <c r="K136" s="113">
        <v>0</v>
      </c>
    </row>
    <row r="137" spans="2:11" s="35" customFormat="1" x14ac:dyDescent="0.25">
      <c r="B137" s="45" t="s">
        <v>2911</v>
      </c>
      <c r="C137" s="46" t="str">
        <f t="shared" si="31"/>
        <v>IDU</v>
      </c>
      <c r="D137" s="46">
        <f t="shared" si="31"/>
        <v>5241</v>
      </c>
      <c r="E137" s="51" t="str">
        <f t="shared" si="32"/>
        <v>Tacha reflectiva bidireccional (Incluye suministro e instalación).</v>
      </c>
      <c r="F137" s="47" t="str">
        <f t="shared" si="32"/>
        <v>Und</v>
      </c>
      <c r="G137" s="57">
        <v>276</v>
      </c>
      <c r="H137" s="49">
        <v>9887.1549539999996</v>
      </c>
      <c r="I137" s="50">
        <f t="shared" si="33"/>
        <v>2728854.77</v>
      </c>
      <c r="J137" s="50"/>
      <c r="K137" s="113">
        <v>0</v>
      </c>
    </row>
    <row r="138" spans="2:11" s="35" customFormat="1" ht="24" x14ac:dyDescent="0.25">
      <c r="B138" s="45" t="s">
        <v>2912</v>
      </c>
      <c r="C138" s="46" t="str">
        <f t="shared" si="31"/>
        <v>IDU</v>
      </c>
      <c r="D138" s="46">
        <f t="shared" si="31"/>
        <v>5242</v>
      </c>
      <c r="E138" s="51" t="str">
        <f t="shared" si="32"/>
        <v>Resaltos en caucho anclados, longitud 1m, ancho 30cm, ancho 4.5cm. (Incluye suministro e instalación).</v>
      </c>
      <c r="F138" s="47" t="str">
        <f t="shared" si="32"/>
        <v>Und</v>
      </c>
      <c r="G138" s="57"/>
      <c r="H138" s="49">
        <v>159226</v>
      </c>
      <c r="I138" s="50">
        <f t="shared" si="33"/>
        <v>0</v>
      </c>
      <c r="J138" s="50"/>
      <c r="K138" s="113">
        <v>0</v>
      </c>
    </row>
    <row r="139" spans="2:11" s="35" customFormat="1" ht="36" x14ac:dyDescent="0.25">
      <c r="B139" s="45" t="s">
        <v>2913</v>
      </c>
      <c r="C139" s="46" t="str">
        <f t="shared" si="31"/>
        <v>IDU</v>
      </c>
      <c r="D139" s="46">
        <f t="shared" si="31"/>
        <v>5850</v>
      </c>
      <c r="E139" s="51" t="str">
        <f t="shared" si="32"/>
        <v>Flecha direccional "A LA IZQUIERDA" (e= 15 mils. termoplástica. área: 1.5037 m2 según el manual de señalización vial. Suministro y aplicación con equipo. Incluye microesferas.</v>
      </c>
      <c r="F139" s="47" t="str">
        <f t="shared" si="32"/>
        <v>Und</v>
      </c>
      <c r="G139" s="57">
        <v>1</v>
      </c>
      <c r="H139" s="49">
        <v>67422</v>
      </c>
      <c r="I139" s="50">
        <f t="shared" si="33"/>
        <v>67422</v>
      </c>
      <c r="J139" s="50"/>
      <c r="K139" s="113" t="s">
        <v>3061</v>
      </c>
    </row>
    <row r="140" spans="2:11" s="35" customFormat="1" ht="24" x14ac:dyDescent="0.25">
      <c r="B140" s="45" t="s">
        <v>2914</v>
      </c>
      <c r="C140" s="46" t="str">
        <f t="shared" si="31"/>
        <v>IDU</v>
      </c>
      <c r="D140" s="46">
        <f t="shared" si="31"/>
        <v>4711</v>
      </c>
      <c r="E140" s="51" t="str">
        <f t="shared" si="32"/>
        <v>Flecha de frente para ciclorruta en pintura termoplástica. (Incluye suministro, aplicación con microesfera)</v>
      </c>
      <c r="F140" s="47" t="str">
        <f t="shared" si="32"/>
        <v>Und</v>
      </c>
      <c r="G140" s="57">
        <v>10</v>
      </c>
      <c r="H140" s="49">
        <v>11932</v>
      </c>
      <c r="I140" s="50">
        <f t="shared" si="33"/>
        <v>119320</v>
      </c>
      <c r="J140" s="50"/>
      <c r="K140" s="113">
        <v>0</v>
      </c>
    </row>
    <row r="141" spans="2:11" s="35" customFormat="1" ht="36" x14ac:dyDescent="0.25">
      <c r="B141" s="45" t="s">
        <v>2915</v>
      </c>
      <c r="C141" s="46" t="str">
        <f t="shared" si="31"/>
        <v>IDU</v>
      </c>
      <c r="D141" s="46">
        <f t="shared" si="31"/>
        <v>4961</v>
      </c>
      <c r="E141" s="51" t="str">
        <f t="shared" si="32"/>
        <v>Demarcación línea de cruce de bicicleta a= 0.4mt, e= 2.3mm termoplástica. Incluye suministro y aplicación con equipo. Incluye microesferas..</v>
      </c>
      <c r="F141" s="47" t="str">
        <f t="shared" si="32"/>
        <v>m</v>
      </c>
      <c r="G141" s="57">
        <v>63</v>
      </c>
      <c r="H141" s="49">
        <v>16234</v>
      </c>
      <c r="I141" s="50">
        <f t="shared" si="33"/>
        <v>1022742</v>
      </c>
      <c r="J141" s="50"/>
      <c r="K141" s="113">
        <v>0</v>
      </c>
    </row>
    <row r="142" spans="2:11" s="35" customFormat="1" ht="36" x14ac:dyDescent="0.25">
      <c r="B142" s="45" t="s">
        <v>2916</v>
      </c>
      <c r="C142" s="46" t="str">
        <f t="shared" si="31"/>
        <v>IDU</v>
      </c>
      <c r="D142" s="46">
        <f t="shared" si="31"/>
        <v>4962</v>
      </c>
      <c r="E142" s="51" t="str">
        <f t="shared" si="32"/>
        <v>Demarcación lineal carril ciclorruta a= 0.1mt,  L= 1.20mt  e= 2.3mm en pintura termoplástica. Incluye suministro y aplicación con equipo. Incluye microesferas.</v>
      </c>
      <c r="F142" s="47" t="str">
        <f t="shared" si="32"/>
        <v>m</v>
      </c>
      <c r="G142" s="57">
        <v>295</v>
      </c>
      <c r="H142" s="49">
        <v>4058</v>
      </c>
      <c r="I142" s="50">
        <f t="shared" si="33"/>
        <v>1197110</v>
      </c>
      <c r="J142" s="50"/>
      <c r="K142" s="113">
        <v>0</v>
      </c>
    </row>
    <row r="143" spans="2:11" s="35" customFormat="1" ht="36" x14ac:dyDescent="0.25">
      <c r="B143" s="45" t="s">
        <v>2917</v>
      </c>
      <c r="C143" s="46" t="str">
        <f t="shared" si="31"/>
        <v>IDU</v>
      </c>
      <c r="D143" s="46">
        <f t="shared" si="31"/>
        <v>4963</v>
      </c>
      <c r="E143" s="51" t="str">
        <f t="shared" si="32"/>
        <v>Demarcación lineal borde ciclorruta a= 0.1mt,  e= 2.3mm en pintura termoplástica. Incluye suministro y aplicación con equipo. Incluye microesferas..</v>
      </c>
      <c r="F143" s="47" t="str">
        <f t="shared" si="32"/>
        <v>m</v>
      </c>
      <c r="G143" s="57">
        <v>568</v>
      </c>
      <c r="H143" s="49">
        <v>4058</v>
      </c>
      <c r="I143" s="50">
        <f t="shared" si="33"/>
        <v>2304944</v>
      </c>
      <c r="J143" s="50"/>
      <c r="K143" s="113">
        <v>0</v>
      </c>
    </row>
    <row r="144" spans="2:11" s="35" customFormat="1" ht="36" x14ac:dyDescent="0.25">
      <c r="B144" s="45" t="s">
        <v>2918</v>
      </c>
      <c r="C144" s="46" t="str">
        <f t="shared" si="31"/>
        <v>IDU</v>
      </c>
      <c r="D144" s="46">
        <f t="shared" si="31"/>
        <v>4964</v>
      </c>
      <c r="E144" s="51" t="str">
        <f t="shared" si="32"/>
        <v>Demarcación lineal parada ciclorruta A= 0.1mt, E= 2.3mm en pintura termoplástica. Incluye suministro y aplicación con equipo. Incluye microesferas.</v>
      </c>
      <c r="F144" s="47" t="str">
        <f t="shared" si="32"/>
        <v>m</v>
      </c>
      <c r="G144" s="57">
        <v>20</v>
      </c>
      <c r="H144" s="49">
        <v>4058</v>
      </c>
      <c r="I144" s="50">
        <f t="shared" si="33"/>
        <v>81160</v>
      </c>
      <c r="J144" s="50"/>
      <c r="K144" s="113">
        <v>0</v>
      </c>
    </row>
    <row r="145" spans="2:11" s="35" customFormat="1" ht="36" x14ac:dyDescent="0.25">
      <c r="B145" s="45" t="s">
        <v>2919</v>
      </c>
      <c r="C145" s="46" t="str">
        <f t="shared" si="31"/>
        <v>IDU</v>
      </c>
      <c r="D145" s="46">
        <f t="shared" si="31"/>
        <v>5191</v>
      </c>
      <c r="E145" s="51" t="str">
        <f t="shared" si="32"/>
        <v>Demarcación pictograma cicloruta en pintura termoplástica (e=2.3mm incluye suministro y aplicación con equipo, incluye microesferas. Área =2mt2).</v>
      </c>
      <c r="F145" s="47" t="str">
        <f t="shared" si="32"/>
        <v>Und</v>
      </c>
      <c r="G145" s="57">
        <v>10</v>
      </c>
      <c r="H145" s="49">
        <v>81168</v>
      </c>
      <c r="I145" s="50">
        <f t="shared" si="33"/>
        <v>811680</v>
      </c>
      <c r="J145" s="50"/>
      <c r="K145" s="113">
        <v>0</v>
      </c>
    </row>
    <row r="146" spans="2:11" s="35" customFormat="1" ht="36" x14ac:dyDescent="0.25">
      <c r="B146" s="45" t="s">
        <v>2920</v>
      </c>
      <c r="C146" s="46" t="str">
        <f t="shared" si="31"/>
        <v>IDU</v>
      </c>
      <c r="D146" s="46">
        <f t="shared" si="31"/>
        <v>5846</v>
      </c>
      <c r="E146" s="51" t="str">
        <f t="shared" si="32"/>
        <v>Separadores tipo Transmilenio delineador tipo a en polietileno (0.77m x 0.15m x 0.10m) y 4 tornillos en acero inoxidable de 1/2" de ancho y 4 tornillos de 1/2" de largo. Suministro e instalación.</v>
      </c>
      <c r="F146" s="47" t="str">
        <f t="shared" si="32"/>
        <v>Und</v>
      </c>
      <c r="G146" s="57">
        <v>214</v>
      </c>
      <c r="H146" s="49">
        <v>83487</v>
      </c>
      <c r="I146" s="50">
        <f t="shared" si="33"/>
        <v>17866218</v>
      </c>
      <c r="J146" s="50"/>
      <c r="K146" s="113">
        <v>0</v>
      </c>
    </row>
    <row r="147" spans="2:11" s="35" customFormat="1" ht="36" x14ac:dyDescent="0.25">
      <c r="B147" s="45" t="s">
        <v>2921</v>
      </c>
      <c r="C147" s="46" t="str">
        <f t="shared" si="31"/>
        <v>INGETEC</v>
      </c>
      <c r="D147" s="46">
        <f t="shared" si="31"/>
        <v>7019</v>
      </c>
      <c r="E147" s="51" t="str">
        <f t="shared" si="32"/>
        <v>Demarcación línea de 1 x 1 l=1.0 separación=1.0m a= 0.2mt, e= 2.3mm termoplástica. Incluye suministro y aplicación con equipo. Incluye microesferas.</v>
      </c>
      <c r="F147" s="47" t="str">
        <f t="shared" si="32"/>
        <v>m</v>
      </c>
      <c r="G147" s="57">
        <v>243</v>
      </c>
      <c r="H147" s="49">
        <v>9334.32</v>
      </c>
      <c r="I147" s="50">
        <f t="shared" si="33"/>
        <v>2268239.7599999998</v>
      </c>
      <c r="J147" s="50"/>
      <c r="K147" s="113">
        <v>0</v>
      </c>
    </row>
    <row r="148" spans="2:11" s="35" customFormat="1" ht="36" x14ac:dyDescent="0.25">
      <c r="B148" s="45" t="s">
        <v>2922</v>
      </c>
      <c r="C148" s="46" t="str">
        <f t="shared" si="31"/>
        <v>IDU</v>
      </c>
      <c r="D148" s="46">
        <f t="shared" si="31"/>
        <v>5738</v>
      </c>
      <c r="E148" s="51" t="str">
        <f t="shared" si="32"/>
        <v>Demarcación metros cuadrado en pintura  tipo trafico base solvente color azul 16 mils y 18 mils (paraderos) (Incluye suministro y aplicación con equipo. Incluye microesferas).</v>
      </c>
      <c r="F148" s="47" t="str">
        <f t="shared" si="32"/>
        <v>m²</v>
      </c>
      <c r="G148" s="57">
        <v>62</v>
      </c>
      <c r="H148" s="49">
        <v>85622</v>
      </c>
      <c r="I148" s="50">
        <f t="shared" si="33"/>
        <v>5308564</v>
      </c>
      <c r="J148" s="50"/>
      <c r="K148" s="113" t="s">
        <v>3061</v>
      </c>
    </row>
    <row r="149" spans="2:11" s="35" customFormat="1" x14ac:dyDescent="0.2">
      <c r="B149" s="52" t="s">
        <v>2923</v>
      </c>
      <c r="C149" s="77"/>
      <c r="D149" s="77"/>
      <c r="E149" s="53" t="s">
        <v>2638</v>
      </c>
      <c r="F149" s="53" t="s">
        <v>2636</v>
      </c>
      <c r="G149" s="54"/>
      <c r="H149" s="55"/>
      <c r="I149" s="56"/>
      <c r="J149" s="56">
        <f>SUBTOTAL(9,I150:I160)</f>
        <v>20989074.159999996</v>
      </c>
      <c r="K149" s="113">
        <v>0</v>
      </c>
    </row>
    <row r="150" spans="2:11" s="35" customFormat="1" x14ac:dyDescent="0.25">
      <c r="B150" s="45" t="s">
        <v>2924</v>
      </c>
      <c r="C150" s="46" t="str">
        <f t="shared" ref="C150:D160" si="34">VLOOKUP($B150,MTZ_PRECIOS_ITEMS,MATCH(C$6,EZDO_PRECIOS_ITEMS,0),0)</f>
        <v>IDU</v>
      </c>
      <c r="D150" s="46">
        <f t="shared" si="34"/>
        <v>3430</v>
      </c>
      <c r="E150" s="51" t="str">
        <f t="shared" ref="E150:F160" si="35">VLOOKUP($B150,MTZ_PRECIOS_ITEMS,MATCH(E$6,EZDO_PRECIOS_ITEMS,0),0)</f>
        <v>Señal vertical grupo I (60x60cm) (Incluye Suministro e Instalación)</v>
      </c>
      <c r="F150" s="47" t="str">
        <f t="shared" si="35"/>
        <v>Und</v>
      </c>
      <c r="G150" s="57">
        <v>13</v>
      </c>
      <c r="H150" s="49">
        <v>288597</v>
      </c>
      <c r="I150" s="50">
        <f t="shared" ref="I150:I160" si="36">ROUND(H150*G150,2)</f>
        <v>3751761</v>
      </c>
      <c r="J150" s="50"/>
      <c r="K150" s="113" t="s">
        <v>3061</v>
      </c>
    </row>
    <row r="151" spans="2:11" s="35" customFormat="1" ht="24" x14ac:dyDescent="0.25">
      <c r="B151" s="45" t="s">
        <v>2925</v>
      </c>
      <c r="C151" s="46" t="str">
        <f t="shared" si="34"/>
        <v>IDU</v>
      </c>
      <c r="D151" s="46">
        <f t="shared" si="34"/>
        <v>5232</v>
      </c>
      <c r="E151" s="51" t="str">
        <f t="shared" si="35"/>
        <v>Señal doble de 60cm, reflectivo alta densidad tipo IV, en lámina galvanizada, pedestal en ángulo SP/SR/SI. Suministro e instalación.</v>
      </c>
      <c r="F151" s="47" t="str">
        <f t="shared" si="35"/>
        <v>Und</v>
      </c>
      <c r="G151" s="57">
        <v>6</v>
      </c>
      <c r="H151" s="49">
        <v>371441</v>
      </c>
      <c r="I151" s="50">
        <f t="shared" si="36"/>
        <v>2228646</v>
      </c>
      <c r="J151" s="50"/>
      <c r="K151" s="113">
        <v>0</v>
      </c>
    </row>
    <row r="152" spans="2:11" s="35" customFormat="1" ht="24" x14ac:dyDescent="0.25">
      <c r="B152" s="45" t="s">
        <v>2926</v>
      </c>
      <c r="C152" s="46" t="str">
        <f t="shared" si="34"/>
        <v>IDU</v>
      </c>
      <c r="D152" s="46">
        <f t="shared" si="34"/>
        <v>5234</v>
      </c>
      <c r="E152" s="51" t="str">
        <f t="shared" si="35"/>
        <v>Tablero en lámina galvanizada C-16, material reflectivo alta densidad tipo IV,  S1-05, S1-27, SI-28, SI-05C. Suministro e instalación.</v>
      </c>
      <c r="F152" s="47" t="str">
        <f t="shared" si="35"/>
        <v>m²</v>
      </c>
      <c r="G152" s="57">
        <v>9</v>
      </c>
      <c r="H152" s="49">
        <v>228399</v>
      </c>
      <c r="I152" s="50">
        <f t="shared" si="36"/>
        <v>2055591</v>
      </c>
      <c r="J152" s="50"/>
      <c r="K152" s="113">
        <v>0</v>
      </c>
    </row>
    <row r="153" spans="2:11" s="35" customFormat="1" ht="36" x14ac:dyDescent="0.25">
      <c r="B153" s="45" t="s">
        <v>2927</v>
      </c>
      <c r="C153" s="46" t="str">
        <f t="shared" si="34"/>
        <v>IDU</v>
      </c>
      <c r="D153" s="46">
        <f t="shared" si="34"/>
        <v>5235</v>
      </c>
      <c r="E153" s="51" t="str">
        <f t="shared" si="35"/>
        <v>Pedestales en ángulo para señales SI-05, SI-27, SI-28, SI-05C para dimensiones iguales o menores a 75 x 100cm. suministro e instalación.</v>
      </c>
      <c r="F153" s="47" t="str">
        <f t="shared" si="35"/>
        <v>Und</v>
      </c>
      <c r="G153" s="57">
        <v>7</v>
      </c>
      <c r="H153" s="49">
        <v>212566</v>
      </c>
      <c r="I153" s="50">
        <f t="shared" si="36"/>
        <v>1487962</v>
      </c>
      <c r="J153" s="50"/>
      <c r="K153" s="113">
        <v>0</v>
      </c>
    </row>
    <row r="154" spans="2:11" s="35" customFormat="1" ht="36" x14ac:dyDescent="0.25">
      <c r="B154" s="45" t="s">
        <v>2928</v>
      </c>
      <c r="C154" s="46" t="str">
        <f t="shared" si="34"/>
        <v>IDU</v>
      </c>
      <c r="D154" s="46">
        <f t="shared" si="34"/>
        <v>5236</v>
      </c>
      <c r="E154" s="51" t="str">
        <f t="shared" si="35"/>
        <v>Señal de 60cm con plaqueta, dimensiones máximas de 23cmx 45cm,  reflectivo alta densidad tipo IV, en lámina galvanizada, pedestal en ángulo. suministro e instalación.</v>
      </c>
      <c r="F154" s="47" t="str">
        <f t="shared" si="35"/>
        <v>Und</v>
      </c>
      <c r="G154" s="57">
        <v>8</v>
      </c>
      <c r="H154" s="49">
        <v>376795</v>
      </c>
      <c r="I154" s="50">
        <f t="shared" si="36"/>
        <v>3014360</v>
      </c>
      <c r="J154" s="50"/>
      <c r="K154" s="113">
        <v>0</v>
      </c>
    </row>
    <row r="155" spans="2:11" s="35" customFormat="1" ht="24" x14ac:dyDescent="0.25">
      <c r="B155" s="45" t="s">
        <v>2929</v>
      </c>
      <c r="C155" s="46" t="str">
        <f t="shared" si="34"/>
        <v>IDU</v>
      </c>
      <c r="D155" s="46">
        <f t="shared" si="34"/>
        <v>6034</v>
      </c>
      <c r="E155" s="51" t="str">
        <f t="shared" si="35"/>
        <v>Señal vertical grupo de informativas tipo rectángulo (60cm x 75cm). Incluye suministro e instalación.</v>
      </c>
      <c r="F155" s="47" t="str">
        <f t="shared" si="35"/>
        <v>Und</v>
      </c>
      <c r="G155" s="57">
        <v>2</v>
      </c>
      <c r="H155" s="49">
        <v>382353</v>
      </c>
      <c r="I155" s="50">
        <f t="shared" si="36"/>
        <v>764706</v>
      </c>
      <c r="J155" s="50"/>
      <c r="K155" s="113">
        <v>0</v>
      </c>
    </row>
    <row r="156" spans="2:11" s="35" customFormat="1" x14ac:dyDescent="0.25">
      <c r="B156" s="45" t="s">
        <v>2930</v>
      </c>
      <c r="C156" s="46" t="str">
        <f t="shared" si="34"/>
        <v>IDU</v>
      </c>
      <c r="D156" s="46">
        <f t="shared" si="34"/>
        <v>3429</v>
      </c>
      <c r="E156" s="51" t="str">
        <f t="shared" si="35"/>
        <v>Señal doble de cicloruta (Incluye Suministro e Instalación)</v>
      </c>
      <c r="F156" s="47" t="str">
        <f t="shared" si="35"/>
        <v>Und</v>
      </c>
      <c r="G156" s="57">
        <v>1</v>
      </c>
      <c r="H156" s="49">
        <v>424733</v>
      </c>
      <c r="I156" s="50">
        <f t="shared" si="36"/>
        <v>424733</v>
      </c>
      <c r="J156" s="50"/>
      <c r="K156" s="113">
        <v>0</v>
      </c>
    </row>
    <row r="157" spans="2:11" s="35" customFormat="1" ht="36" x14ac:dyDescent="0.25">
      <c r="B157" s="45" t="s">
        <v>2931</v>
      </c>
      <c r="C157" s="46" t="str">
        <f t="shared" si="34"/>
        <v>IDU</v>
      </c>
      <c r="D157" s="46">
        <f t="shared" si="34"/>
        <v>5955</v>
      </c>
      <c r="E157" s="51" t="str">
        <f t="shared" si="35"/>
        <v>Señal vertical una cara para cicloruta paral 3m, ángulo de 2x1/4x3m lamina cal. 16 pintada por una cara 0.60m x 0.60m o 0.75m x 0.75m (Incluye suministro e instalación)</v>
      </c>
      <c r="F157" s="47" t="str">
        <f t="shared" si="35"/>
        <v>Und</v>
      </c>
      <c r="G157" s="57">
        <v>7</v>
      </c>
      <c r="H157" s="49">
        <v>293357</v>
      </c>
      <c r="I157" s="50">
        <f t="shared" si="36"/>
        <v>2053499</v>
      </c>
      <c r="J157" s="50"/>
      <c r="K157" s="113">
        <v>0</v>
      </c>
    </row>
    <row r="158" spans="2:11" s="35" customFormat="1" ht="24" x14ac:dyDescent="0.25">
      <c r="B158" s="45" t="s">
        <v>2932</v>
      </c>
      <c r="C158" s="46" t="str">
        <f t="shared" si="34"/>
        <v>IDU</v>
      </c>
      <c r="D158" s="46">
        <f t="shared" si="34"/>
        <v>7020</v>
      </c>
      <c r="E158" s="51" t="str">
        <f t="shared" si="35"/>
        <v>Señal vertical grupo de preventiva SR-38 y SR-39  tipo rectángulo (75cm x 25cm). Incluye suministro e instalación.</v>
      </c>
      <c r="F158" s="47" t="str">
        <f t="shared" si="35"/>
        <v>Und</v>
      </c>
      <c r="G158" s="58">
        <v>6</v>
      </c>
      <c r="H158" s="49">
        <v>487389.68041538459</v>
      </c>
      <c r="I158" s="50">
        <f t="shared" si="36"/>
        <v>2924338.08</v>
      </c>
      <c r="J158" s="50"/>
      <c r="K158" s="113">
        <v>0</v>
      </c>
    </row>
    <row r="159" spans="2:11" s="35" customFormat="1" ht="24" x14ac:dyDescent="0.25">
      <c r="B159" s="45" t="s">
        <v>2933</v>
      </c>
      <c r="C159" s="46" t="str">
        <f t="shared" si="34"/>
        <v>INGETEC</v>
      </c>
      <c r="D159" s="46">
        <f t="shared" si="34"/>
        <v>7021</v>
      </c>
      <c r="E159" s="51" t="str">
        <f t="shared" si="35"/>
        <v>Señal vertical grupo de reglamentarias SR-01 tipo octágono con altura de 60cm. Incluye suministro e instalación.</v>
      </c>
      <c r="F159" s="47" t="str">
        <f t="shared" si="35"/>
        <v>Und</v>
      </c>
      <c r="G159" s="58">
        <v>5</v>
      </c>
      <c r="H159" s="49">
        <v>367579.68041538459</v>
      </c>
      <c r="I159" s="50">
        <f t="shared" si="36"/>
        <v>1837898.4</v>
      </c>
      <c r="J159" s="50"/>
      <c r="K159" s="113">
        <v>0</v>
      </c>
    </row>
    <row r="160" spans="2:11" s="35" customFormat="1" ht="24" x14ac:dyDescent="0.25">
      <c r="B160" s="45" t="s">
        <v>2934</v>
      </c>
      <c r="C160" s="46" t="str">
        <f t="shared" si="34"/>
        <v>INGETEC</v>
      </c>
      <c r="D160" s="46">
        <f t="shared" si="34"/>
        <v>7022</v>
      </c>
      <c r="E160" s="51" t="str">
        <f t="shared" si="35"/>
        <v>Señal vertical grupo de reglamentarias SR-02 tipo triangulo equilátero 60cm. de lado. Incluye suministro e instalación.</v>
      </c>
      <c r="F160" s="47" t="str">
        <f t="shared" si="35"/>
        <v>Und</v>
      </c>
      <c r="G160" s="57">
        <v>1</v>
      </c>
      <c r="H160" s="49">
        <v>445579.68041538459</v>
      </c>
      <c r="I160" s="50">
        <f t="shared" si="36"/>
        <v>445579.68</v>
      </c>
      <c r="J160" s="50"/>
      <c r="K160" s="113">
        <v>0</v>
      </c>
    </row>
    <row r="161" spans="2:11" x14ac:dyDescent="0.2">
      <c r="B161" s="36"/>
      <c r="C161" s="75"/>
      <c r="D161" s="75"/>
      <c r="E161" s="37" t="s">
        <v>2646</v>
      </c>
      <c r="F161" s="38"/>
      <c r="G161" s="110"/>
      <c r="H161" s="39"/>
      <c r="I161" s="40"/>
      <c r="J161" s="40">
        <f>SUBTOTAL(9,I162:I206)</f>
        <v>1353993602.9000001</v>
      </c>
      <c r="K161" s="113" t="s">
        <v>2636</v>
      </c>
    </row>
    <row r="162" spans="2:11" x14ac:dyDescent="0.2">
      <c r="B162" s="41" t="s">
        <v>2881</v>
      </c>
      <c r="C162" s="76"/>
      <c r="D162" s="76"/>
      <c r="E162" s="42" t="s">
        <v>2870</v>
      </c>
      <c r="F162" s="42"/>
      <c r="G162" s="42"/>
      <c r="H162" s="43"/>
      <c r="I162" s="44"/>
      <c r="J162" s="44">
        <f>SUBTOTAL(9,I163:I174)</f>
        <v>18276830.699999999</v>
      </c>
      <c r="K162" s="113">
        <v>0</v>
      </c>
    </row>
    <row r="163" spans="2:11" x14ac:dyDescent="0.2">
      <c r="B163" s="59"/>
      <c r="C163" s="78"/>
      <c r="D163" s="78"/>
      <c r="E163" s="60" t="s">
        <v>2608</v>
      </c>
      <c r="F163" s="60"/>
      <c r="G163" s="111"/>
      <c r="H163" s="61"/>
      <c r="I163" s="62"/>
      <c r="J163" s="63"/>
      <c r="K163" s="113" t="s">
        <v>2636</v>
      </c>
    </row>
    <row r="164" spans="2:11" s="35" customFormat="1" ht="24" x14ac:dyDescent="0.25">
      <c r="B164" s="45" t="s">
        <v>2882</v>
      </c>
      <c r="C164" s="46" t="str">
        <f t="shared" ref="C164:D165" si="37">VLOOKUP($B164,MTZ_PRECIOS_ITEMS,MATCH(C$6,EZDO_PRECIOS_ITEMS,0),0)</f>
        <v>IDU</v>
      </c>
      <c r="D164" s="46">
        <f t="shared" si="37"/>
        <v>5875</v>
      </c>
      <c r="E164" s="51" t="str">
        <f>VLOOKUP($B164,MTZ_PRECIOS_ITEMS,MATCH(E$6,EZDO_PRECIOS_ITEMS,0),0)</f>
        <v>Retiro de poste de concreto de telecomunicaciones. Incluye mano de obra y herramientas.</v>
      </c>
      <c r="F164" s="47" t="str">
        <f>VLOOKUP($B164,MTZ_PRECIOS_ITEMS,MATCH(F$6,EZDO_PRECIOS_ITEMS,0),0)</f>
        <v>un</v>
      </c>
      <c r="G164" s="48">
        <v>17</v>
      </c>
      <c r="H164" s="49">
        <v>202738</v>
      </c>
      <c r="I164" s="50">
        <f t="shared" ref="I164:I165" si="38">ROUND(H164*G164,2)</f>
        <v>3446546</v>
      </c>
      <c r="J164" s="50"/>
      <c r="K164" s="113">
        <v>0</v>
      </c>
    </row>
    <row r="165" spans="2:11" s="35" customFormat="1" ht="24" x14ac:dyDescent="0.25">
      <c r="B165" s="45" t="s">
        <v>2883</v>
      </c>
      <c r="C165" s="46" t="str">
        <f t="shared" si="37"/>
        <v>INGETEC</v>
      </c>
      <c r="D165" s="46" t="str">
        <f t="shared" si="37"/>
        <v xml:space="preserve"> </v>
      </c>
      <c r="E165" s="51" t="str">
        <f>VLOOKUP($B165,MTZ_PRECIOS_ITEMS,MATCH(E$6,EZDO_PRECIOS_ITEMS,0),0)</f>
        <v>Retiro de cable para telecomunicaciones instalado en poste. Incluye mano de obra y herramientas.</v>
      </c>
      <c r="F165" s="47" t="str">
        <f>VLOOKUP($B165,MTZ_PRECIOS_ITEMS,MATCH(F$6,EZDO_PRECIOS_ITEMS,0),0)</f>
        <v>ml</v>
      </c>
      <c r="G165" s="48">
        <v>480</v>
      </c>
      <c r="H165" s="49">
        <v>10136.900000000001</v>
      </c>
      <c r="I165" s="50">
        <f t="shared" si="38"/>
        <v>4865712</v>
      </c>
      <c r="J165" s="50"/>
      <c r="K165" s="113">
        <v>0</v>
      </c>
    </row>
    <row r="166" spans="2:11" x14ac:dyDescent="0.2">
      <c r="B166" s="59"/>
      <c r="C166" s="78"/>
      <c r="D166" s="78"/>
      <c r="E166" s="60" t="s">
        <v>2609</v>
      </c>
      <c r="F166" s="60"/>
      <c r="G166" s="111"/>
      <c r="H166" s="61"/>
      <c r="I166" s="62"/>
      <c r="J166" s="63"/>
      <c r="K166" s="113" t="s">
        <v>2636</v>
      </c>
    </row>
    <row r="167" spans="2:11" s="35" customFormat="1" ht="24" x14ac:dyDescent="0.25">
      <c r="B167" s="45" t="s">
        <v>2882</v>
      </c>
      <c r="C167" s="46" t="str">
        <f t="shared" ref="C167:D168" si="39">VLOOKUP($B167,MTZ_PRECIOS_ITEMS,MATCH(C$6,EZDO_PRECIOS_ITEMS,0),0)</f>
        <v>IDU</v>
      </c>
      <c r="D167" s="46">
        <f t="shared" si="39"/>
        <v>5875</v>
      </c>
      <c r="E167" s="51" t="str">
        <f>VLOOKUP($B167,MTZ_PRECIOS_ITEMS,MATCH(E$6,EZDO_PRECIOS_ITEMS,0),0)</f>
        <v>Retiro de poste de concreto de telecomunicaciones. Incluye mano de obra y herramientas.</v>
      </c>
      <c r="F167" s="47" t="str">
        <f>VLOOKUP($B167,MTZ_PRECIOS_ITEMS,MATCH(F$6,EZDO_PRECIOS_ITEMS,0),0)</f>
        <v>un</v>
      </c>
      <c r="G167" s="48">
        <v>2</v>
      </c>
      <c r="H167" s="49">
        <v>202738</v>
      </c>
      <c r="I167" s="50">
        <f t="shared" ref="I167:I168" si="40">ROUND(H167*G167,2)</f>
        <v>405476</v>
      </c>
      <c r="J167" s="50"/>
      <c r="K167" s="113">
        <v>0</v>
      </c>
    </row>
    <row r="168" spans="2:11" s="35" customFormat="1" ht="24" x14ac:dyDescent="0.25">
      <c r="B168" s="45" t="s">
        <v>2883</v>
      </c>
      <c r="C168" s="46" t="str">
        <f t="shared" si="39"/>
        <v>INGETEC</v>
      </c>
      <c r="D168" s="46" t="str">
        <f t="shared" si="39"/>
        <v xml:space="preserve"> </v>
      </c>
      <c r="E168" s="51" t="str">
        <f>VLOOKUP($B168,MTZ_PRECIOS_ITEMS,MATCH(E$6,EZDO_PRECIOS_ITEMS,0),0)</f>
        <v>Retiro de cable para telecomunicaciones instalado en poste. Incluye mano de obra y herramientas.</v>
      </c>
      <c r="F168" s="47" t="str">
        <f>VLOOKUP($B168,MTZ_PRECIOS_ITEMS,MATCH(F$6,EZDO_PRECIOS_ITEMS,0),0)</f>
        <v>ml</v>
      </c>
      <c r="G168" s="48">
        <v>265</v>
      </c>
      <c r="H168" s="49">
        <v>10136.900000000001</v>
      </c>
      <c r="I168" s="50">
        <f t="shared" si="40"/>
        <v>2686278.5</v>
      </c>
      <c r="J168" s="50"/>
      <c r="K168" s="113">
        <v>0</v>
      </c>
    </row>
    <row r="169" spans="2:11" s="35" customFormat="1" x14ac:dyDescent="0.2">
      <c r="B169" s="59"/>
      <c r="C169" s="78"/>
      <c r="D169" s="78"/>
      <c r="E169" s="60" t="s">
        <v>2610</v>
      </c>
      <c r="F169" s="60"/>
      <c r="G169" s="111"/>
      <c r="H169" s="61"/>
      <c r="I169" s="62"/>
      <c r="J169" s="63"/>
      <c r="K169" s="113" t="s">
        <v>2636</v>
      </c>
    </row>
    <row r="170" spans="2:11" s="35" customFormat="1" ht="24" x14ac:dyDescent="0.25">
      <c r="B170" s="45" t="s">
        <v>2883</v>
      </c>
      <c r="C170" s="46" t="str">
        <f t="shared" ref="C170:D170" si="41">VLOOKUP($B170,MTZ_PRECIOS_ITEMS,MATCH(C$6,EZDO_PRECIOS_ITEMS,0),0)</f>
        <v>INGETEC</v>
      </c>
      <c r="D170" s="46" t="str">
        <f t="shared" si="41"/>
        <v xml:space="preserve"> </v>
      </c>
      <c r="E170" s="51" t="str">
        <f>VLOOKUP($B170,MTZ_PRECIOS_ITEMS,MATCH(E$6,EZDO_PRECIOS_ITEMS,0),0)</f>
        <v>Retiro de cable para telecomunicaciones instalado en poste. Incluye mano de obra y herramientas.</v>
      </c>
      <c r="F170" s="47" t="str">
        <f>VLOOKUP($B170,MTZ_PRECIOS_ITEMS,MATCH(F$6,EZDO_PRECIOS_ITEMS,0),0)</f>
        <v>ml</v>
      </c>
      <c r="G170" s="48">
        <v>265</v>
      </c>
      <c r="H170" s="49">
        <v>10136.900000000001</v>
      </c>
      <c r="I170" s="50">
        <f>ROUND(H170*G170,2)</f>
        <v>2686278.5</v>
      </c>
      <c r="J170" s="50"/>
      <c r="K170" s="113">
        <v>0</v>
      </c>
    </row>
    <row r="171" spans="2:11" s="35" customFormat="1" x14ac:dyDescent="0.2">
      <c r="B171" s="59"/>
      <c r="C171" s="78"/>
      <c r="D171" s="78"/>
      <c r="E171" s="60" t="s">
        <v>2611</v>
      </c>
      <c r="F171" s="60"/>
      <c r="G171" s="111"/>
      <c r="H171" s="61"/>
      <c r="I171" s="62"/>
      <c r="J171" s="63"/>
      <c r="K171" s="113" t="s">
        <v>2636</v>
      </c>
    </row>
    <row r="172" spans="2:11" s="35" customFormat="1" ht="24" x14ac:dyDescent="0.25">
      <c r="B172" s="45" t="s">
        <v>2883</v>
      </c>
      <c r="C172" s="46" t="str">
        <f t="shared" ref="C172:D172" si="42">VLOOKUP($B172,MTZ_PRECIOS_ITEMS,MATCH(C$6,EZDO_PRECIOS_ITEMS,0),0)</f>
        <v>INGETEC</v>
      </c>
      <c r="D172" s="46" t="str">
        <f t="shared" si="42"/>
        <v xml:space="preserve"> </v>
      </c>
      <c r="E172" s="51" t="str">
        <f>VLOOKUP($B172,MTZ_PRECIOS_ITEMS,MATCH(E$6,EZDO_PRECIOS_ITEMS,0),0)</f>
        <v>Retiro de cable para telecomunicaciones instalado en poste. Incluye mano de obra y herramientas.</v>
      </c>
      <c r="F172" s="47" t="str">
        <f>VLOOKUP($B172,MTZ_PRECIOS_ITEMS,MATCH(F$6,EZDO_PRECIOS_ITEMS,0),0)</f>
        <v>ml</v>
      </c>
      <c r="G172" s="48">
        <v>93</v>
      </c>
      <c r="H172" s="49">
        <v>10136.900000000001</v>
      </c>
      <c r="I172" s="50">
        <f>ROUND(H172*G172,2)</f>
        <v>942731.7</v>
      </c>
      <c r="J172" s="50"/>
      <c r="K172" s="113">
        <v>0</v>
      </c>
    </row>
    <row r="173" spans="2:11" s="35" customFormat="1" x14ac:dyDescent="0.2">
      <c r="B173" s="59"/>
      <c r="C173" s="78"/>
      <c r="D173" s="78"/>
      <c r="E173" s="60" t="s">
        <v>2612</v>
      </c>
      <c r="F173" s="60"/>
      <c r="G173" s="111"/>
      <c r="H173" s="61"/>
      <c r="I173" s="62"/>
      <c r="J173" s="63"/>
      <c r="K173" s="113" t="s">
        <v>2636</v>
      </c>
    </row>
    <row r="174" spans="2:11" s="35" customFormat="1" ht="24" x14ac:dyDescent="0.25">
      <c r="B174" s="45" t="s">
        <v>2883</v>
      </c>
      <c r="C174" s="46" t="str">
        <f t="shared" ref="C174:D174" si="43">VLOOKUP($B174,MTZ_PRECIOS_ITEMS,MATCH(C$6,EZDO_PRECIOS_ITEMS,0),0)</f>
        <v>INGETEC</v>
      </c>
      <c r="D174" s="46" t="str">
        <f t="shared" si="43"/>
        <v xml:space="preserve"> </v>
      </c>
      <c r="E174" s="51" t="str">
        <f>VLOOKUP($B174,MTZ_PRECIOS_ITEMS,MATCH(E$6,EZDO_PRECIOS_ITEMS,0),0)</f>
        <v>Retiro de cable para telecomunicaciones instalado en poste. Incluye mano de obra y herramientas.</v>
      </c>
      <c r="F174" s="47" t="str">
        <f>VLOOKUP($B174,MTZ_PRECIOS_ITEMS,MATCH(F$6,EZDO_PRECIOS_ITEMS,0),0)</f>
        <v>ml</v>
      </c>
      <c r="G174" s="48">
        <v>320</v>
      </c>
      <c r="H174" s="49">
        <v>10136.900000000001</v>
      </c>
      <c r="I174" s="50">
        <f>ROUND(H174*G174,2)</f>
        <v>3243808</v>
      </c>
      <c r="J174" s="50"/>
      <c r="K174" s="113">
        <v>0</v>
      </c>
    </row>
    <row r="175" spans="2:11" s="35" customFormat="1" x14ac:dyDescent="0.2">
      <c r="B175" s="41" t="s">
        <v>2795</v>
      </c>
      <c r="C175" s="76"/>
      <c r="D175" s="76"/>
      <c r="E175" s="42" t="s">
        <v>2658</v>
      </c>
      <c r="F175" s="42"/>
      <c r="G175" s="42"/>
      <c r="H175" s="43"/>
      <c r="I175" s="44"/>
      <c r="J175" s="44">
        <f>SUBTOTAL(9,I176:I187)</f>
        <v>1264219845.2</v>
      </c>
      <c r="K175" s="113">
        <v>0</v>
      </c>
    </row>
    <row r="176" spans="2:11" x14ac:dyDescent="0.2">
      <c r="B176" s="59"/>
      <c r="C176" s="78"/>
      <c r="D176" s="78"/>
      <c r="E176" s="60" t="s">
        <v>2608</v>
      </c>
      <c r="F176" s="60"/>
      <c r="G176" s="111"/>
      <c r="H176" s="61"/>
      <c r="I176" s="62"/>
      <c r="J176" s="63"/>
      <c r="K176" s="113" t="s">
        <v>2636</v>
      </c>
    </row>
    <row r="177" spans="2:11" s="35" customFormat="1" ht="24" x14ac:dyDescent="0.25">
      <c r="B177" s="45" t="s">
        <v>2796</v>
      </c>
      <c r="C177" s="46" t="str">
        <f t="shared" ref="C177:D185" si="44">VLOOKUP($B177,MTZ_PRECIOS_ITEMS,MATCH(C$6,EZDO_PRECIOS_ITEMS,0),0)</f>
        <v>INGETEC</v>
      </c>
      <c r="D177" s="46" t="str">
        <f t="shared" si="44"/>
        <v xml:space="preserve"> </v>
      </c>
      <c r="E177" s="51" t="str">
        <f t="shared" ref="E177:F185" si="45">VLOOKUP($B177,MTZ_PRECIOS_ITEMS,MATCH(E$6,EZDO_PRECIOS_ITEMS,0),0)</f>
        <v xml:space="preserve">Desmantelamiento de caja de paso sencilla de telecomunicaciones. Incluye cargue, retiro y disposición final de escombros. </v>
      </c>
      <c r="F177" s="47" t="str">
        <f t="shared" si="45"/>
        <v>un</v>
      </c>
      <c r="G177" s="48">
        <v>2</v>
      </c>
      <c r="H177" s="49">
        <v>9057.0240000000013</v>
      </c>
      <c r="I177" s="50">
        <f t="shared" ref="I177:I185" si="46">ROUND(H177*G177,2)</f>
        <v>18114.05</v>
      </c>
      <c r="J177" s="50"/>
      <c r="K177" s="113">
        <v>0</v>
      </c>
    </row>
    <row r="178" spans="2:11" s="35" customFormat="1" ht="24" x14ac:dyDescent="0.25">
      <c r="B178" s="45" t="s">
        <v>2845</v>
      </c>
      <c r="C178" s="46" t="str">
        <f t="shared" si="44"/>
        <v>INGETEC</v>
      </c>
      <c r="D178" s="46" t="str">
        <f t="shared" si="44"/>
        <v xml:space="preserve"> </v>
      </c>
      <c r="E178" s="51" t="str">
        <f t="shared" si="45"/>
        <v xml:space="preserve">Desmantelamiento de caja de paso doble de telecomunicaciones. Incluye cargue, retiro y disposición final de escombros. </v>
      </c>
      <c r="F178" s="47" t="str">
        <f t="shared" si="45"/>
        <v>un</v>
      </c>
      <c r="G178" s="48">
        <v>4</v>
      </c>
      <c r="H178" s="49">
        <v>33727.980000000003</v>
      </c>
      <c r="I178" s="50">
        <f t="shared" si="46"/>
        <v>134911.92000000001</v>
      </c>
      <c r="J178" s="50"/>
      <c r="K178" s="113">
        <v>0</v>
      </c>
    </row>
    <row r="179" spans="2:11" s="35" customFormat="1" ht="24" x14ac:dyDescent="0.25">
      <c r="B179" s="45" t="s">
        <v>2846</v>
      </c>
      <c r="C179" s="46" t="str">
        <f t="shared" si="44"/>
        <v>INGETEC</v>
      </c>
      <c r="D179" s="46" t="str">
        <f t="shared" si="44"/>
        <v xml:space="preserve"> </v>
      </c>
      <c r="E179" s="51" t="str">
        <f t="shared" si="45"/>
        <v xml:space="preserve">Desmantelamiento de cámaras T13, T14 y T16. Incluye cargue, retiro y disposición final de escombros. </v>
      </c>
      <c r="F179" s="47" t="str">
        <f t="shared" si="45"/>
        <v>un</v>
      </c>
      <c r="G179" s="48">
        <v>21</v>
      </c>
      <c r="H179" s="49">
        <v>340935.63000000006</v>
      </c>
      <c r="I179" s="50">
        <f t="shared" si="46"/>
        <v>7159648.2300000004</v>
      </c>
      <c r="J179" s="50"/>
      <c r="K179" s="113">
        <v>0</v>
      </c>
    </row>
    <row r="180" spans="2:11" s="35" customFormat="1" ht="24" x14ac:dyDescent="0.25">
      <c r="B180" s="45" t="s">
        <v>2847</v>
      </c>
      <c r="C180" s="46" t="str">
        <f t="shared" si="44"/>
        <v>INGETEC</v>
      </c>
      <c r="D180" s="46" t="str">
        <f t="shared" si="44"/>
        <v xml:space="preserve"> </v>
      </c>
      <c r="E180" s="51" t="str">
        <f t="shared" si="45"/>
        <v xml:space="preserve">Demolición de ductos de telecomunicaciones. Incluye cargue, retiro y disposición final de escombros. </v>
      </c>
      <c r="F180" s="47" t="str">
        <f t="shared" si="45"/>
        <v>m3</v>
      </c>
      <c r="G180" s="48">
        <v>845</v>
      </c>
      <c r="H180" s="49">
        <v>23586</v>
      </c>
      <c r="I180" s="50">
        <f t="shared" si="46"/>
        <v>19930170</v>
      </c>
      <c r="J180" s="50"/>
      <c r="K180" s="113">
        <v>0</v>
      </c>
    </row>
    <row r="181" spans="2:11" s="35" customFormat="1" ht="24" x14ac:dyDescent="0.25">
      <c r="B181" s="45" t="s">
        <v>2848</v>
      </c>
      <c r="C181" s="46" t="str">
        <f t="shared" si="44"/>
        <v>IDU</v>
      </c>
      <c r="D181" s="46">
        <f t="shared" si="44"/>
        <v>4913</v>
      </c>
      <c r="E181" s="51" t="str">
        <f t="shared" si="45"/>
        <v>Realce de cajas de paso y cámaras. Incluye materiales, obra civil y herramientas.</v>
      </c>
      <c r="F181" s="47" t="str">
        <f t="shared" si="45"/>
        <v>un</v>
      </c>
      <c r="G181" s="48">
        <v>34</v>
      </c>
      <c r="H181" s="49">
        <v>1290965</v>
      </c>
      <c r="I181" s="50">
        <f t="shared" si="46"/>
        <v>43892810</v>
      </c>
      <c r="J181" s="50"/>
      <c r="K181" s="113">
        <v>0</v>
      </c>
    </row>
    <row r="182" spans="2:11" s="35" customFormat="1" ht="24" x14ac:dyDescent="0.25">
      <c r="B182" s="45" t="s">
        <v>2849</v>
      </c>
      <c r="C182" s="46" t="str">
        <f t="shared" si="44"/>
        <v>IDU</v>
      </c>
      <c r="D182" s="46">
        <f t="shared" si="44"/>
        <v>4131</v>
      </c>
      <c r="E182" s="51" t="str">
        <f t="shared" si="45"/>
        <v>Construcción de caja de paso doble. Incluye materiales, obra civil y herramientas.</v>
      </c>
      <c r="F182" s="47" t="str">
        <f t="shared" si="45"/>
        <v>un</v>
      </c>
      <c r="G182" s="48">
        <v>6</v>
      </c>
      <c r="H182" s="49">
        <v>665131</v>
      </c>
      <c r="I182" s="50">
        <f t="shared" si="46"/>
        <v>3990786</v>
      </c>
      <c r="J182" s="50"/>
      <c r="K182" s="113">
        <v>0</v>
      </c>
    </row>
    <row r="183" spans="2:11" s="35" customFormat="1" ht="24" x14ac:dyDescent="0.25">
      <c r="B183" s="45" t="s">
        <v>2850</v>
      </c>
      <c r="C183" s="46" t="str">
        <f t="shared" si="44"/>
        <v>IDU</v>
      </c>
      <c r="D183" s="46">
        <f t="shared" si="44"/>
        <v>3057</v>
      </c>
      <c r="E183" s="51" t="str">
        <f t="shared" si="45"/>
        <v>Construcción de caja de cámaras T13, T14 y T16. Incluye materiales, obra civil y herramientas.</v>
      </c>
      <c r="F183" s="47" t="str">
        <f t="shared" si="45"/>
        <v>un</v>
      </c>
      <c r="G183" s="48">
        <v>30</v>
      </c>
      <c r="H183" s="49">
        <v>3094456</v>
      </c>
      <c r="I183" s="50">
        <f t="shared" si="46"/>
        <v>92833680</v>
      </c>
      <c r="J183" s="50"/>
      <c r="K183" s="113">
        <v>0</v>
      </c>
    </row>
    <row r="184" spans="2:11" s="35" customFormat="1" ht="24" x14ac:dyDescent="0.25">
      <c r="B184" s="45" t="s">
        <v>2851</v>
      </c>
      <c r="C184" s="46" t="str">
        <f t="shared" si="44"/>
        <v>IDU</v>
      </c>
      <c r="D184" s="46">
        <f t="shared" si="44"/>
        <v>3221</v>
      </c>
      <c r="E184" s="51" t="str">
        <f t="shared" si="45"/>
        <v>Construcción de caja mural. Incluye materiales, obra civil y herramientas.</v>
      </c>
      <c r="F184" s="47" t="str">
        <f t="shared" si="45"/>
        <v>un</v>
      </c>
      <c r="G184" s="48">
        <v>4</v>
      </c>
      <c r="H184" s="49">
        <v>406620</v>
      </c>
      <c r="I184" s="50">
        <f t="shared" si="46"/>
        <v>1626480</v>
      </c>
      <c r="J184" s="50"/>
      <c r="K184" s="113">
        <v>0</v>
      </c>
    </row>
    <row r="185" spans="2:11" s="35" customFormat="1" ht="24" x14ac:dyDescent="0.25">
      <c r="B185" s="45" t="s">
        <v>2852</v>
      </c>
      <c r="C185" s="46" t="str">
        <f t="shared" si="44"/>
        <v>IDU</v>
      </c>
      <c r="D185" s="46">
        <f t="shared" si="44"/>
        <v>4350</v>
      </c>
      <c r="E185" s="51" t="str">
        <f t="shared" si="45"/>
        <v>Canalización subterránea PVC 4x4 4"  (banco de ductos). Incluye materiales y obra civil.</v>
      </c>
      <c r="F185" s="47" t="str">
        <f t="shared" si="45"/>
        <v>ml</v>
      </c>
      <c r="G185" s="48">
        <v>855</v>
      </c>
      <c r="H185" s="49">
        <v>1277253</v>
      </c>
      <c r="I185" s="50">
        <f t="shared" si="46"/>
        <v>1092051315</v>
      </c>
      <c r="J185" s="50"/>
      <c r="K185" s="113">
        <v>0</v>
      </c>
    </row>
    <row r="186" spans="2:11" s="35" customFormat="1" x14ac:dyDescent="0.2">
      <c r="B186" s="59"/>
      <c r="C186" s="78"/>
      <c r="D186" s="78"/>
      <c r="E186" s="60" t="s">
        <v>2609</v>
      </c>
      <c r="F186" s="60"/>
      <c r="G186" s="111"/>
      <c r="H186" s="61"/>
      <c r="I186" s="62"/>
      <c r="J186" s="63"/>
      <c r="K186" s="113" t="s">
        <v>2636</v>
      </c>
    </row>
    <row r="187" spans="2:11" s="35" customFormat="1" ht="24" x14ac:dyDescent="0.25">
      <c r="B187" s="45" t="s">
        <v>2848</v>
      </c>
      <c r="C187" s="46" t="str">
        <f t="shared" ref="C187:D187" si="47">VLOOKUP($B187,MTZ_PRECIOS_ITEMS,MATCH(C$6,EZDO_PRECIOS_ITEMS,0),0)</f>
        <v>IDU</v>
      </c>
      <c r="D187" s="46">
        <f t="shared" si="47"/>
        <v>4913</v>
      </c>
      <c r="E187" s="51" t="str">
        <f>VLOOKUP($B187,MTZ_PRECIOS_ITEMS,MATCH(E$6,EZDO_PRECIOS_ITEMS,0),0)</f>
        <v>Realce de cajas de paso y cámaras. Incluye materiales, obra civil y herramientas.</v>
      </c>
      <c r="F187" s="47" t="str">
        <f>VLOOKUP($B187,MTZ_PRECIOS_ITEMS,MATCH(F$6,EZDO_PRECIOS_ITEMS,0),0)</f>
        <v>un</v>
      </c>
      <c r="G187" s="48">
        <v>2</v>
      </c>
      <c r="H187" s="49">
        <v>1290965</v>
      </c>
      <c r="I187" s="50">
        <f>ROUND(H187*G187,2)</f>
        <v>2581930</v>
      </c>
      <c r="J187" s="50"/>
      <c r="K187" s="113">
        <v>0</v>
      </c>
    </row>
    <row r="188" spans="2:11" s="35" customFormat="1" x14ac:dyDescent="0.2">
      <c r="B188" s="41" t="s">
        <v>2797</v>
      </c>
      <c r="C188" s="76"/>
      <c r="D188" s="76"/>
      <c r="E188" s="42" t="s">
        <v>2657</v>
      </c>
      <c r="F188" s="42"/>
      <c r="G188" s="42"/>
      <c r="H188" s="43"/>
      <c r="I188" s="44"/>
      <c r="J188" s="44">
        <f>SUBTOTAL(9,I189:I203)</f>
        <v>47970942</v>
      </c>
      <c r="K188" s="113">
        <v>0</v>
      </c>
    </row>
    <row r="189" spans="2:11" s="35" customFormat="1" x14ac:dyDescent="0.2">
      <c r="B189" s="59"/>
      <c r="C189" s="78"/>
      <c r="D189" s="78"/>
      <c r="E189" s="60" t="s">
        <v>2608</v>
      </c>
      <c r="F189" s="60"/>
      <c r="G189" s="111"/>
      <c r="H189" s="61"/>
      <c r="I189" s="62"/>
      <c r="J189" s="63"/>
      <c r="K189" s="113" t="s">
        <v>2636</v>
      </c>
    </row>
    <row r="190" spans="2:11" s="35" customFormat="1" ht="24" x14ac:dyDescent="0.25">
      <c r="B190" s="45" t="s">
        <v>2798</v>
      </c>
      <c r="C190" s="46" t="str">
        <f t="shared" ref="C190:D191" si="48">VLOOKUP($B190,MTZ_PRECIOS_ITEMS,MATCH(C$6,EZDO_PRECIOS_ITEMS,0),0)</f>
        <v>INGETEC</v>
      </c>
      <c r="D190" s="46" t="str">
        <f t="shared" si="48"/>
        <v xml:space="preserve"> </v>
      </c>
      <c r="E190" s="51" t="str">
        <f>VLOOKUP($B190,MTZ_PRECIOS_ITEMS,MATCH(E$6,EZDO_PRECIOS_ITEMS,0),0)</f>
        <v>Canalización subterránea PVC 1x2 2"  (banco de ductos). Incluye materiales y obra civil.</v>
      </c>
      <c r="F190" s="47" t="str">
        <f>VLOOKUP($B190,MTZ_PRECIOS_ITEMS,MATCH(F$6,EZDO_PRECIOS_ITEMS,0),0)</f>
        <v>un</v>
      </c>
      <c r="G190" s="48">
        <v>260</v>
      </c>
      <c r="H190" s="49">
        <v>24047.4</v>
      </c>
      <c r="I190" s="50">
        <f t="shared" ref="I190:I191" si="49">ROUND(H190*G190,2)</f>
        <v>6252324</v>
      </c>
      <c r="J190" s="50"/>
      <c r="K190" s="113">
        <v>0</v>
      </c>
    </row>
    <row r="191" spans="2:11" s="35" customFormat="1" ht="24" x14ac:dyDescent="0.25">
      <c r="B191" s="45" t="s">
        <v>2800</v>
      </c>
      <c r="C191" s="46" t="str">
        <f t="shared" si="48"/>
        <v>IDU</v>
      </c>
      <c r="D191" s="46">
        <f t="shared" si="48"/>
        <v>4130</v>
      </c>
      <c r="E191" s="51" t="str">
        <f>VLOOKUP($B191,MTZ_PRECIOS_ITEMS,MATCH(E$6,EZDO_PRECIOS_ITEMS,0),0)</f>
        <v>Construcción de caja de paso sencilla. Incluye materiales, obra civil y herramientas.</v>
      </c>
      <c r="F191" s="47" t="str">
        <f>VLOOKUP($B191,MTZ_PRECIOS_ITEMS,MATCH(F$6,EZDO_PRECIOS_ITEMS,0),0)</f>
        <v>un</v>
      </c>
      <c r="G191" s="48">
        <v>2</v>
      </c>
      <c r="H191" s="49">
        <v>402072</v>
      </c>
      <c r="I191" s="50">
        <f t="shared" si="49"/>
        <v>804144</v>
      </c>
      <c r="J191" s="50"/>
      <c r="K191" s="113">
        <v>0</v>
      </c>
    </row>
    <row r="192" spans="2:11" s="35" customFormat="1" x14ac:dyDescent="0.2">
      <c r="B192" s="59"/>
      <c r="C192" s="78"/>
      <c r="D192" s="78"/>
      <c r="E192" s="60" t="s">
        <v>2609</v>
      </c>
      <c r="F192" s="60"/>
      <c r="G192" s="111"/>
      <c r="H192" s="61"/>
      <c r="I192" s="62"/>
      <c r="J192" s="63"/>
      <c r="K192" s="113" t="s">
        <v>2636</v>
      </c>
    </row>
    <row r="193" spans="2:11" s="35" customFormat="1" ht="36" x14ac:dyDescent="0.25">
      <c r="B193" s="45" t="s">
        <v>2799</v>
      </c>
      <c r="C193" s="46" t="str">
        <f t="shared" ref="C193:D194" si="50">VLOOKUP($B193,MTZ_PRECIOS_ITEMS,MATCH(C$6,EZDO_PRECIOS_ITEMS,0),0)</f>
        <v>IDU</v>
      </c>
      <c r="D193" s="46">
        <f t="shared" si="50"/>
        <v>5000</v>
      </c>
      <c r="E193" s="51" t="str">
        <f>VLOOKUP($B193,MTZ_PRECIOS_ITEMS,MATCH(E$6,EZDO_PRECIOS_ITEMS,0),0)</f>
        <v>Canalización subterránea 1 ducto= 4" PVC - TDP. Incluye excavación, humedecimiento, compactación de relleno en arena de peña y material de excavación.</v>
      </c>
      <c r="F193" s="47" t="str">
        <f>VLOOKUP($B193,MTZ_PRECIOS_ITEMS,MATCH(F$6,EZDO_PRECIOS_ITEMS,0),0)</f>
        <v>ml</v>
      </c>
      <c r="G193" s="48">
        <v>116</v>
      </c>
      <c r="H193" s="49">
        <v>68670</v>
      </c>
      <c r="I193" s="50">
        <f t="shared" ref="I193:I194" si="51">ROUND(H193*G193,2)</f>
        <v>7965720</v>
      </c>
      <c r="J193" s="50"/>
      <c r="K193" s="113">
        <v>0</v>
      </c>
    </row>
    <row r="194" spans="2:11" s="35" customFormat="1" ht="24" x14ac:dyDescent="0.25">
      <c r="B194" s="45" t="s">
        <v>2800</v>
      </c>
      <c r="C194" s="46" t="str">
        <f t="shared" si="50"/>
        <v>IDU</v>
      </c>
      <c r="D194" s="46">
        <f t="shared" si="50"/>
        <v>4130</v>
      </c>
      <c r="E194" s="51" t="str">
        <f>VLOOKUP($B194,MTZ_PRECIOS_ITEMS,MATCH(E$6,EZDO_PRECIOS_ITEMS,0),0)</f>
        <v>Construcción de caja de paso sencilla. Incluye materiales, obra civil y herramientas.</v>
      </c>
      <c r="F194" s="47" t="str">
        <f>VLOOKUP($B194,MTZ_PRECIOS_ITEMS,MATCH(F$6,EZDO_PRECIOS_ITEMS,0),0)</f>
        <v>un</v>
      </c>
      <c r="G194" s="48">
        <v>6</v>
      </c>
      <c r="H194" s="49">
        <v>402072</v>
      </c>
      <c r="I194" s="50">
        <f t="shared" si="51"/>
        <v>2412432</v>
      </c>
      <c r="J194" s="50"/>
      <c r="K194" s="113">
        <v>0</v>
      </c>
    </row>
    <row r="195" spans="2:11" s="35" customFormat="1" x14ac:dyDescent="0.2">
      <c r="B195" s="59"/>
      <c r="C195" s="78"/>
      <c r="D195" s="78"/>
      <c r="E195" s="60" t="s">
        <v>2610</v>
      </c>
      <c r="F195" s="60"/>
      <c r="G195" s="111"/>
      <c r="H195" s="61"/>
      <c r="I195" s="62"/>
      <c r="J195" s="63"/>
      <c r="K195" s="113" t="s">
        <v>2636</v>
      </c>
    </row>
    <row r="196" spans="2:11" s="35" customFormat="1" ht="36" x14ac:dyDescent="0.25">
      <c r="B196" s="45" t="s">
        <v>2799</v>
      </c>
      <c r="C196" s="46" t="str">
        <f t="shared" ref="C196:D197" si="52">VLOOKUP($B196,MTZ_PRECIOS_ITEMS,MATCH(C$6,EZDO_PRECIOS_ITEMS,0),0)</f>
        <v>IDU</v>
      </c>
      <c r="D196" s="46">
        <f t="shared" si="52"/>
        <v>5000</v>
      </c>
      <c r="E196" s="51" t="str">
        <f>VLOOKUP($B196,MTZ_PRECIOS_ITEMS,MATCH(E$6,EZDO_PRECIOS_ITEMS,0),0)</f>
        <v>Canalización subterránea 1 ducto= 4" PVC - TDP. Incluye excavación, humedecimiento, compactación de relleno en arena de peña y material de excavación.</v>
      </c>
      <c r="F196" s="47" t="str">
        <f>VLOOKUP($B196,MTZ_PRECIOS_ITEMS,MATCH(F$6,EZDO_PRECIOS_ITEMS,0),0)</f>
        <v>ml</v>
      </c>
      <c r="G196" s="48">
        <v>52</v>
      </c>
      <c r="H196" s="49">
        <v>68670</v>
      </c>
      <c r="I196" s="50">
        <f t="shared" ref="I196:I197" si="53">ROUND(H196*G196,2)</f>
        <v>3570840</v>
      </c>
      <c r="J196" s="50"/>
      <c r="K196" s="113">
        <v>0</v>
      </c>
    </row>
    <row r="197" spans="2:11" s="35" customFormat="1" ht="24" x14ac:dyDescent="0.25">
      <c r="B197" s="45" t="s">
        <v>2800</v>
      </c>
      <c r="C197" s="46" t="str">
        <f t="shared" si="52"/>
        <v>IDU</v>
      </c>
      <c r="D197" s="46">
        <f t="shared" si="52"/>
        <v>4130</v>
      </c>
      <c r="E197" s="51" t="str">
        <f>VLOOKUP($B197,MTZ_PRECIOS_ITEMS,MATCH(E$6,EZDO_PRECIOS_ITEMS,0),0)</f>
        <v>Construcción de caja de paso sencilla. Incluye materiales, obra civil y herramientas.</v>
      </c>
      <c r="F197" s="47" t="str">
        <f>VLOOKUP($B197,MTZ_PRECIOS_ITEMS,MATCH(F$6,EZDO_PRECIOS_ITEMS,0),0)</f>
        <v>un</v>
      </c>
      <c r="G197" s="48">
        <v>3</v>
      </c>
      <c r="H197" s="49">
        <v>402072</v>
      </c>
      <c r="I197" s="50">
        <f t="shared" si="53"/>
        <v>1206216</v>
      </c>
      <c r="J197" s="50"/>
      <c r="K197" s="113">
        <v>0</v>
      </c>
    </row>
    <row r="198" spans="2:11" s="35" customFormat="1" x14ac:dyDescent="0.2">
      <c r="B198" s="59"/>
      <c r="C198" s="78"/>
      <c r="D198" s="78"/>
      <c r="E198" s="60" t="s">
        <v>2611</v>
      </c>
      <c r="F198" s="60"/>
      <c r="G198" s="111"/>
      <c r="H198" s="61"/>
      <c r="I198" s="62"/>
      <c r="J198" s="63"/>
      <c r="K198" s="113" t="s">
        <v>2636</v>
      </c>
    </row>
    <row r="199" spans="2:11" s="35" customFormat="1" ht="36" x14ac:dyDescent="0.25">
      <c r="B199" s="45" t="s">
        <v>2799</v>
      </c>
      <c r="C199" s="46" t="str">
        <f t="shared" ref="C199:D200" si="54">VLOOKUP($B199,MTZ_PRECIOS_ITEMS,MATCH(C$6,EZDO_PRECIOS_ITEMS,0),0)</f>
        <v>IDU</v>
      </c>
      <c r="D199" s="46">
        <f t="shared" si="54"/>
        <v>5000</v>
      </c>
      <c r="E199" s="51" t="str">
        <f>VLOOKUP($B199,MTZ_PRECIOS_ITEMS,MATCH(E$6,EZDO_PRECIOS_ITEMS,0),0)</f>
        <v>Canalización subterránea 1 ducto= 4" PVC - TDP. Incluye excavación, humedecimiento, compactación de relleno en arena de peña y material de excavación.</v>
      </c>
      <c r="F199" s="47" t="str">
        <f>VLOOKUP($B199,MTZ_PRECIOS_ITEMS,MATCH(F$6,EZDO_PRECIOS_ITEMS,0),0)</f>
        <v>ml</v>
      </c>
      <c r="G199" s="48">
        <v>13</v>
      </c>
      <c r="H199" s="49">
        <v>68670</v>
      </c>
      <c r="I199" s="50">
        <f t="shared" ref="I199:I200" si="55">ROUND(H199*G199,2)</f>
        <v>892710</v>
      </c>
      <c r="J199" s="50"/>
      <c r="K199" s="113">
        <v>0</v>
      </c>
    </row>
    <row r="200" spans="2:11" s="35" customFormat="1" ht="24" x14ac:dyDescent="0.25">
      <c r="B200" s="45" t="s">
        <v>2800</v>
      </c>
      <c r="C200" s="46" t="str">
        <f t="shared" si="54"/>
        <v>IDU</v>
      </c>
      <c r="D200" s="46">
        <f t="shared" si="54"/>
        <v>4130</v>
      </c>
      <c r="E200" s="51" t="str">
        <f>VLOOKUP($B200,MTZ_PRECIOS_ITEMS,MATCH(E$6,EZDO_PRECIOS_ITEMS,0),0)</f>
        <v>Construcción de caja de paso sencilla. Incluye materiales, obra civil y herramientas.</v>
      </c>
      <c r="F200" s="47" t="str">
        <f>VLOOKUP($B200,MTZ_PRECIOS_ITEMS,MATCH(F$6,EZDO_PRECIOS_ITEMS,0),0)</f>
        <v>un</v>
      </c>
      <c r="G200" s="48">
        <v>1</v>
      </c>
      <c r="H200" s="49">
        <v>402072</v>
      </c>
      <c r="I200" s="50">
        <f t="shared" si="55"/>
        <v>402072</v>
      </c>
      <c r="J200" s="50"/>
      <c r="K200" s="113">
        <v>0</v>
      </c>
    </row>
    <row r="201" spans="2:11" s="35" customFormat="1" x14ac:dyDescent="0.2">
      <c r="B201" s="59"/>
      <c r="C201" s="78"/>
      <c r="D201" s="78"/>
      <c r="E201" s="60" t="s">
        <v>2612</v>
      </c>
      <c r="F201" s="60"/>
      <c r="G201" s="111"/>
      <c r="H201" s="61"/>
      <c r="I201" s="62"/>
      <c r="J201" s="63"/>
      <c r="K201" s="113" t="s">
        <v>2636</v>
      </c>
    </row>
    <row r="202" spans="2:11" s="35" customFormat="1" ht="36" x14ac:dyDescent="0.25">
      <c r="B202" s="45" t="s">
        <v>2799</v>
      </c>
      <c r="C202" s="46" t="str">
        <f t="shared" ref="C202:D203" si="56">VLOOKUP($B202,MTZ_PRECIOS_ITEMS,MATCH(C$6,EZDO_PRECIOS_ITEMS,0),0)</f>
        <v>IDU</v>
      </c>
      <c r="D202" s="46">
        <f t="shared" si="56"/>
        <v>5000</v>
      </c>
      <c r="E202" s="51" t="str">
        <f>VLOOKUP($B202,MTZ_PRECIOS_ITEMS,MATCH(E$6,EZDO_PRECIOS_ITEMS,0),0)</f>
        <v>Canalización subterránea 1 ducto= 4" PVC - TDP. Incluye excavación, humedecimiento, compactación de relleno en arena de peña y material de excavación.</v>
      </c>
      <c r="F202" s="47" t="str">
        <f>VLOOKUP($B202,MTZ_PRECIOS_ITEMS,MATCH(F$6,EZDO_PRECIOS_ITEMS,0),0)</f>
        <v>ml</v>
      </c>
      <c r="G202" s="48">
        <v>286</v>
      </c>
      <c r="H202" s="49">
        <v>68670</v>
      </c>
      <c r="I202" s="50">
        <f t="shared" ref="I202:I203" si="57">ROUND(H202*G202,2)</f>
        <v>19639620</v>
      </c>
      <c r="J202" s="50"/>
      <c r="K202" s="113">
        <v>0</v>
      </c>
    </row>
    <row r="203" spans="2:11" s="35" customFormat="1" ht="24" x14ac:dyDescent="0.25">
      <c r="B203" s="45" t="s">
        <v>2800</v>
      </c>
      <c r="C203" s="46" t="str">
        <f t="shared" si="56"/>
        <v>IDU</v>
      </c>
      <c r="D203" s="46">
        <f t="shared" si="56"/>
        <v>4130</v>
      </c>
      <c r="E203" s="51" t="str">
        <f>VLOOKUP($B203,MTZ_PRECIOS_ITEMS,MATCH(E$6,EZDO_PRECIOS_ITEMS,0),0)</f>
        <v>Construcción de caja de paso sencilla. Incluye materiales, obra civil y herramientas.</v>
      </c>
      <c r="F203" s="47" t="str">
        <f>VLOOKUP($B203,MTZ_PRECIOS_ITEMS,MATCH(F$6,EZDO_PRECIOS_ITEMS,0),0)</f>
        <v>un</v>
      </c>
      <c r="G203" s="48">
        <v>12</v>
      </c>
      <c r="H203" s="49">
        <v>402072</v>
      </c>
      <c r="I203" s="50">
        <f t="shared" si="57"/>
        <v>4824864</v>
      </c>
      <c r="J203" s="50"/>
      <c r="K203" s="113">
        <v>0</v>
      </c>
    </row>
    <row r="204" spans="2:11" s="35" customFormat="1" x14ac:dyDescent="0.2">
      <c r="B204" s="41" t="s">
        <v>2801</v>
      </c>
      <c r="C204" s="76"/>
      <c r="D204" s="76"/>
      <c r="E204" s="42" t="s">
        <v>2656</v>
      </c>
      <c r="F204" s="42"/>
      <c r="G204" s="42"/>
      <c r="H204" s="43"/>
      <c r="I204" s="44"/>
      <c r="J204" s="44">
        <f>SUBTOTAL(9,I205:I206)</f>
        <v>23525985</v>
      </c>
      <c r="K204" s="113">
        <v>0</v>
      </c>
    </row>
    <row r="205" spans="2:11" s="35" customFormat="1" ht="24" x14ac:dyDescent="0.25">
      <c r="B205" s="45" t="s">
        <v>2802</v>
      </c>
      <c r="C205" s="46" t="str">
        <f t="shared" ref="C205:D206" si="58">VLOOKUP($B205,MTZ_PRECIOS_ITEMS,MATCH(C$6,EZDO_PRECIOS_ITEMS,0),0)</f>
        <v>IDU</v>
      </c>
      <c r="D205" s="46">
        <f t="shared" si="58"/>
        <v>4104</v>
      </c>
      <c r="E205" s="51" t="str">
        <f>VLOOKUP($B205,MTZ_PRECIOS_ITEMS,MATCH(E$6,EZDO_PRECIOS_ITEMS,0),0)</f>
        <v>Construcción de caja de paso normalizada. Incluye materiales, obra civil y herramientas.</v>
      </c>
      <c r="F205" s="47" t="str">
        <f>VLOOKUP($B205,MTZ_PRECIOS_ITEMS,MATCH(F$6,EZDO_PRECIOS_ITEMS,0),0)</f>
        <v>un</v>
      </c>
      <c r="G205" s="48">
        <v>21</v>
      </c>
      <c r="H205" s="49">
        <v>398863</v>
      </c>
      <c r="I205" s="50">
        <f t="shared" ref="I205:I206" si="59">ROUND(H205*G205,2)</f>
        <v>8376123</v>
      </c>
      <c r="J205" s="50"/>
      <c r="K205" s="113">
        <v>0</v>
      </c>
    </row>
    <row r="206" spans="2:11" s="35" customFormat="1" ht="24" x14ac:dyDescent="0.25">
      <c r="B206" s="45" t="s">
        <v>2803</v>
      </c>
      <c r="C206" s="46" t="str">
        <f t="shared" si="58"/>
        <v>INGETEC</v>
      </c>
      <c r="D206" s="46" t="str">
        <f t="shared" si="58"/>
        <v xml:space="preserve"> </v>
      </c>
      <c r="E206" s="51" t="str">
        <f>VLOOKUP($B206,MTZ_PRECIOS_ITEMS,MATCH(E$6,EZDO_PRECIOS_ITEMS,0),0)</f>
        <v>Canalización subterránea PVC 1x2 2"  (banco de ductos). Incluye materiales y obra civil.</v>
      </c>
      <c r="F206" s="47" t="str">
        <f>VLOOKUP($B206,MTZ_PRECIOS_ITEMS,MATCH(F$6,EZDO_PRECIOS_ITEMS,0),0)</f>
        <v>un</v>
      </c>
      <c r="G206" s="48">
        <v>630</v>
      </c>
      <c r="H206" s="49">
        <v>24047.4</v>
      </c>
      <c r="I206" s="50">
        <f t="shared" si="59"/>
        <v>15149862</v>
      </c>
      <c r="J206" s="50"/>
      <c r="K206" s="113">
        <v>0</v>
      </c>
    </row>
    <row r="207" spans="2:11" x14ac:dyDescent="0.2">
      <c r="B207" s="36"/>
      <c r="C207" s="75"/>
      <c r="D207" s="75"/>
      <c r="E207" s="37" t="s">
        <v>2644</v>
      </c>
      <c r="F207" s="38"/>
      <c r="G207" s="110"/>
      <c r="H207" s="39"/>
      <c r="I207" s="40"/>
      <c r="J207" s="40">
        <f>SUBTOTAL(9,I208:I215)</f>
        <v>78393516.739999995</v>
      </c>
      <c r="K207" s="113" t="s">
        <v>2636</v>
      </c>
    </row>
    <row r="208" spans="2:11" x14ac:dyDescent="0.2">
      <c r="B208" s="41"/>
      <c r="C208" s="76"/>
      <c r="D208" s="76"/>
      <c r="E208" s="42" t="s">
        <v>2654</v>
      </c>
      <c r="F208" s="42"/>
      <c r="G208" s="42"/>
      <c r="H208" s="43"/>
      <c r="I208" s="44"/>
      <c r="J208" s="44">
        <f>SUBTOTAL(9,I209:I211)</f>
        <v>35826332.939999998</v>
      </c>
      <c r="K208" s="113" t="s">
        <v>2636</v>
      </c>
    </row>
    <row r="209" spans="2:11" s="35" customFormat="1" ht="33" customHeight="1" x14ac:dyDescent="0.25">
      <c r="B209" s="45" t="s">
        <v>2688</v>
      </c>
      <c r="C209" s="46" t="str">
        <f t="shared" ref="C209:D211" si="60">VLOOKUP($B209,MTZ_PRECIOS_ITEMS,MATCH(C$6,EZDO_PRECIOS_ITEMS,0),0)</f>
        <v>IDU</v>
      </c>
      <c r="D209" s="46">
        <f t="shared" si="60"/>
        <v>4390</v>
      </c>
      <c r="E209" s="51" t="str">
        <f t="shared" ref="E209:F211" si="61">VLOOKUP($B209,MTZ_PRECIOS_ITEMS,MATCH(E$6,EZDO_PRECIOS_ITEMS,0),0)</f>
        <v>Excavación manual en material común (incluye cargue, transporte y disposición final)</v>
      </c>
      <c r="F209" s="47" t="str">
        <f t="shared" si="61"/>
        <v>m³</v>
      </c>
      <c r="G209" s="48">
        <v>192.95999999999998</v>
      </c>
      <c r="H209" s="49">
        <v>48734</v>
      </c>
      <c r="I209" s="50">
        <f t="shared" ref="I209:I211" si="62">ROUND(H209*G209,2)</f>
        <v>9403712.6400000006</v>
      </c>
      <c r="J209" s="50"/>
      <c r="K209" s="113" t="s">
        <v>3139</v>
      </c>
    </row>
    <row r="210" spans="2:11" s="35" customFormat="1" x14ac:dyDescent="0.25">
      <c r="B210" s="45" t="s">
        <v>2702</v>
      </c>
      <c r="C210" s="46" t="str">
        <f t="shared" si="60"/>
        <v>IDU</v>
      </c>
      <c r="D210" s="46">
        <f t="shared" si="60"/>
        <v>3203</v>
      </c>
      <c r="E210" s="51" t="str">
        <f t="shared" si="61"/>
        <v>Concreto 2500 PSI para redes  (Suministro y Colocación)</v>
      </c>
      <c r="F210" s="47" t="str">
        <f t="shared" si="61"/>
        <v>m³</v>
      </c>
      <c r="G210" s="48">
        <v>46.214999999999996</v>
      </c>
      <c r="H210" s="49">
        <v>381280</v>
      </c>
      <c r="I210" s="50">
        <f t="shared" si="62"/>
        <v>17620855.199999999</v>
      </c>
      <c r="J210" s="50"/>
      <c r="K210" s="113" t="s">
        <v>3139</v>
      </c>
    </row>
    <row r="211" spans="2:11" s="35" customFormat="1" ht="24" x14ac:dyDescent="0.25">
      <c r="B211" s="45" t="s">
        <v>2708</v>
      </c>
      <c r="C211" s="46" t="str">
        <f t="shared" si="60"/>
        <v>IDU</v>
      </c>
      <c r="D211" s="46">
        <f t="shared" si="60"/>
        <v>3052</v>
      </c>
      <c r="E211" s="51" t="str">
        <f t="shared" si="61"/>
        <v>Relleno para redes en sub base granular B-200 (Suministro, Extendido, Humedecimiento y Compactación)</v>
      </c>
      <c r="F211" s="47" t="str">
        <f t="shared" si="61"/>
        <v>m³</v>
      </c>
      <c r="G211" s="48">
        <v>146.745</v>
      </c>
      <c r="H211" s="49">
        <v>59980</v>
      </c>
      <c r="I211" s="50">
        <f t="shared" si="62"/>
        <v>8801765.0999999996</v>
      </c>
      <c r="J211" s="50"/>
      <c r="K211" s="113" t="s">
        <v>3073</v>
      </c>
    </row>
    <row r="212" spans="2:11" x14ac:dyDescent="0.2">
      <c r="B212" s="41"/>
      <c r="C212" s="76"/>
      <c r="D212" s="76"/>
      <c r="E212" s="42" t="s">
        <v>2655</v>
      </c>
      <c r="F212" s="42"/>
      <c r="G212" s="42"/>
      <c r="H212" s="43"/>
      <c r="I212" s="44"/>
      <c r="J212" s="44">
        <f>SUBTOTAL(9,I213:I215)</f>
        <v>42567183.799999997</v>
      </c>
      <c r="K212" s="113" t="s">
        <v>2636</v>
      </c>
    </row>
    <row r="213" spans="2:11" s="35" customFormat="1" ht="24" x14ac:dyDescent="0.25">
      <c r="B213" s="45" t="s">
        <v>2805</v>
      </c>
      <c r="C213" s="46" t="str">
        <f t="shared" ref="C213:D215" si="63">VLOOKUP($B213,MTZ_PRECIOS_ITEMS,MATCH(C$6,EZDO_PRECIOS_ITEMS,0),0)</f>
        <v>INGETEC</v>
      </c>
      <c r="D213" s="46" t="str">
        <f t="shared" si="63"/>
        <v xml:space="preserve"> </v>
      </c>
      <c r="E213" s="51" t="str">
        <f t="shared" ref="E213:F215" si="64">VLOOKUP($B213,MTZ_PRECIOS_ITEMS,MATCH(E$6,EZDO_PRECIOS_ITEMS,0),0)</f>
        <v>Tubería en PE D= 3/4" para interferencias 1-3-4-5-8-9-10-11-13-15. Incluye suministro y colocación.</v>
      </c>
      <c r="F213" s="47" t="str">
        <f t="shared" si="64"/>
        <v>m</v>
      </c>
      <c r="G213" s="48">
        <v>748</v>
      </c>
      <c r="H213" s="49">
        <v>33303.5</v>
      </c>
      <c r="I213" s="50">
        <f t="shared" ref="I213:I214" si="65">ROUND(H213*G213,2)</f>
        <v>24911018</v>
      </c>
      <c r="J213" s="50"/>
      <c r="K213" s="113" t="s">
        <v>3140</v>
      </c>
    </row>
    <row r="214" spans="2:11" s="35" customFormat="1" ht="24" x14ac:dyDescent="0.25">
      <c r="B214" s="45" t="s">
        <v>2806</v>
      </c>
      <c r="C214" s="46" t="str">
        <f t="shared" si="63"/>
        <v>INGETEC</v>
      </c>
      <c r="D214" s="46" t="str">
        <f t="shared" si="63"/>
        <v xml:space="preserve"> </v>
      </c>
      <c r="E214" s="51" t="str">
        <f t="shared" si="64"/>
        <v>Tubería en PE D= 1" para interferencias 7-14. Incluye suministro y colocación.</v>
      </c>
      <c r="F214" s="47" t="str">
        <f t="shared" si="64"/>
        <v>m</v>
      </c>
      <c r="G214" s="48">
        <v>9</v>
      </c>
      <c r="H214" s="49">
        <v>33756.199999999997</v>
      </c>
      <c r="I214" s="50">
        <f t="shared" si="65"/>
        <v>303805.8</v>
      </c>
      <c r="J214" s="50"/>
      <c r="K214" s="113" t="s">
        <v>3140</v>
      </c>
    </row>
    <row r="215" spans="2:11" s="35" customFormat="1" x14ac:dyDescent="0.25">
      <c r="B215" s="45" t="s">
        <v>2807</v>
      </c>
      <c r="C215" s="46" t="str">
        <f t="shared" si="63"/>
        <v>INGETEC</v>
      </c>
      <c r="D215" s="46" t="str">
        <f t="shared" si="63"/>
        <v xml:space="preserve"> </v>
      </c>
      <c r="E215" s="51" t="str">
        <f t="shared" si="64"/>
        <v>Tubería en PE D= 3" 6-12. Incluye suministro y colocación.</v>
      </c>
      <c r="F215" s="47" t="str">
        <f t="shared" si="64"/>
        <v>m</v>
      </c>
      <c r="G215" s="48">
        <v>270</v>
      </c>
      <c r="H215" s="49">
        <v>64268</v>
      </c>
      <c r="I215" s="50">
        <f t="shared" ref="I215" si="66">ROUND(H215*G215,2)</f>
        <v>17352360</v>
      </c>
      <c r="J215" s="50"/>
      <c r="K215" s="113" t="s">
        <v>3031</v>
      </c>
    </row>
    <row r="216" spans="2:11" x14ac:dyDescent="0.2">
      <c r="B216" s="36"/>
      <c r="C216" s="75"/>
      <c r="D216" s="75"/>
      <c r="E216" s="37" t="s">
        <v>3047</v>
      </c>
      <c r="F216" s="38"/>
      <c r="G216" s="110"/>
      <c r="H216" s="39"/>
      <c r="I216" s="40"/>
      <c r="J216" s="40">
        <f>SUBTOTAL(9,I218:I280)</f>
        <v>12363063848.809999</v>
      </c>
      <c r="K216" s="113" t="s">
        <v>3059</v>
      </c>
    </row>
    <row r="217" spans="2:11" s="35" customFormat="1" x14ac:dyDescent="0.2">
      <c r="B217" s="41"/>
      <c r="C217" s="76"/>
      <c r="D217" s="76"/>
      <c r="E217" s="42" t="s">
        <v>2642</v>
      </c>
      <c r="F217" s="42"/>
      <c r="G217" s="42"/>
      <c r="H217" s="43"/>
      <c r="I217" s="44"/>
      <c r="J217" s="44">
        <f>SUBTOTAL(9,I218:I220)</f>
        <v>1756178681.3</v>
      </c>
      <c r="K217" s="113" t="s">
        <v>2636</v>
      </c>
    </row>
    <row r="218" spans="2:11" s="35" customFormat="1" x14ac:dyDescent="0.25">
      <c r="B218" s="45" t="s">
        <v>2959</v>
      </c>
      <c r="C218" s="46" t="str">
        <f t="shared" ref="C218:D220" si="67">VLOOKUP($B218,MTZ_PRECIOS_ITEMS,MATCH(C$6,EZDO_PRECIOS_ITEMS,0),0)</f>
        <v>INGETEC</v>
      </c>
      <c r="D218" s="46" t="str">
        <f t="shared" si="67"/>
        <v xml:space="preserve"> </v>
      </c>
      <c r="E218" s="51" t="str">
        <f t="shared" ref="E218:F220" si="68">VLOOKUP($B218,MTZ_PRECIOS_ITEMS,MATCH(E$6,EZDO_PRECIOS_ITEMS,0),0)</f>
        <v>Excavación manual en material común (incluye cargue)</v>
      </c>
      <c r="F218" s="47" t="str">
        <f t="shared" si="68"/>
        <v>m³</v>
      </c>
      <c r="G218" s="48">
        <v>13658.1</v>
      </c>
      <c r="H218" s="49">
        <v>5723</v>
      </c>
      <c r="I218" s="50">
        <f t="shared" ref="I218:I220" si="69">ROUND(H218*G218,2)</f>
        <v>78165306.299999997</v>
      </c>
      <c r="J218" s="50"/>
      <c r="K218" s="113">
        <v>0</v>
      </c>
    </row>
    <row r="219" spans="2:11" s="35" customFormat="1" ht="24" x14ac:dyDescent="0.25">
      <c r="B219" s="45" t="s">
        <v>2951</v>
      </c>
      <c r="C219" s="46" t="str">
        <f t="shared" si="67"/>
        <v>INGETEC</v>
      </c>
      <c r="D219" s="46" t="str">
        <f t="shared" si="67"/>
        <v xml:space="preserve"> </v>
      </c>
      <c r="E219" s="51" t="str">
        <f t="shared" si="68"/>
        <v>Transporte y disposición final de escombros en sitio autorizado (distancia de transporte 30 Km)</v>
      </c>
      <c r="F219" s="47" t="str">
        <f t="shared" si="68"/>
        <v>m³</v>
      </c>
      <c r="G219" s="48">
        <v>6548.2000000000007</v>
      </c>
      <c r="H219" s="49">
        <v>33010</v>
      </c>
      <c r="I219" s="50">
        <f t="shared" ref="I219" si="70">ROUND(H219*G219,2)</f>
        <v>216156082</v>
      </c>
      <c r="J219" s="50"/>
      <c r="K219" s="113">
        <v>0</v>
      </c>
    </row>
    <row r="220" spans="2:11" s="35" customFormat="1" x14ac:dyDescent="0.25">
      <c r="B220" s="45" t="s">
        <v>2694</v>
      </c>
      <c r="C220" s="46" t="str">
        <f t="shared" si="67"/>
        <v>IDU</v>
      </c>
      <c r="D220" s="46">
        <f t="shared" si="67"/>
        <v>6143</v>
      </c>
      <c r="E220" s="51" t="str">
        <f t="shared" si="68"/>
        <v>Demoliciones de viviendas existentes</v>
      </c>
      <c r="F220" s="47" t="str">
        <f t="shared" si="68"/>
        <v>m²</v>
      </c>
      <c r="G220" s="48">
        <v>25321</v>
      </c>
      <c r="H220" s="49">
        <v>57733</v>
      </c>
      <c r="I220" s="50">
        <f t="shared" si="69"/>
        <v>1461857293</v>
      </c>
      <c r="J220" s="50"/>
      <c r="K220" s="113" t="s">
        <v>3141</v>
      </c>
    </row>
    <row r="221" spans="2:11" s="35" customFormat="1" x14ac:dyDescent="0.2">
      <c r="B221" s="41"/>
      <c r="C221" s="76"/>
      <c r="D221" s="76"/>
      <c r="E221" s="42" t="s">
        <v>2953</v>
      </c>
      <c r="F221" s="42"/>
      <c r="G221" s="42"/>
      <c r="H221" s="43"/>
      <c r="I221" s="44"/>
      <c r="J221" s="44">
        <f>SUBTOTAL(9,I222:I223)</f>
        <v>460982367.04999995</v>
      </c>
      <c r="K221" s="113" t="s">
        <v>2636</v>
      </c>
    </row>
    <row r="222" spans="2:11" s="35" customFormat="1" ht="36" x14ac:dyDescent="0.25">
      <c r="B222" s="45" t="s">
        <v>2778</v>
      </c>
      <c r="C222" s="46" t="str">
        <f t="shared" ref="C222:D223" si="71">VLOOKUP($B222,MTZ_PRECIOS_ITEMS,MATCH(C$6,EZDO_PRECIOS_ITEMS,0),0)</f>
        <v>INGETEC</v>
      </c>
      <c r="D222" s="46" t="str">
        <f t="shared" si="71"/>
        <v xml:space="preserve"> </v>
      </c>
      <c r="E222" s="51" t="str">
        <f>VLOOKUP($B222,MTZ_PRECIOS_ITEMS,MATCH(E$6,EZDO_PRECIOS_ITEMS,0),0)</f>
        <v>Excavación mecánica material sin clasificación, incluye cargue disposición final en sitio autorizado por la autoridad ambiental competente y transporte (ET 310-05) D=30 Km</v>
      </c>
      <c r="F222" s="47" t="str">
        <f>VLOOKUP($B222,MTZ_PRECIOS_ITEMS,MATCH(F$6,EZDO_PRECIOS_ITEMS,0),0)</f>
        <v>m³</v>
      </c>
      <c r="G222" s="48">
        <v>1528.22</v>
      </c>
      <c r="H222" s="49">
        <v>38732.6</v>
      </c>
      <c r="I222" s="50">
        <f t="shared" ref="I222:I223" si="72">ROUND(H222*G222,2)</f>
        <v>59191933.969999999</v>
      </c>
      <c r="J222" s="50"/>
      <c r="K222" s="113" t="s">
        <v>3060</v>
      </c>
    </row>
    <row r="223" spans="2:11" s="35" customFormat="1" ht="24" x14ac:dyDescent="0.25">
      <c r="B223" s="45" t="s">
        <v>2696</v>
      </c>
      <c r="C223" s="46" t="str">
        <f t="shared" si="71"/>
        <v>IDU</v>
      </c>
      <c r="D223" s="46">
        <f t="shared" si="71"/>
        <v>6333</v>
      </c>
      <c r="E223" s="51" t="str">
        <f>VLOOKUP($B223,MTZ_PRECIOS_ITEMS,MATCH(E$6,EZDO_PRECIOS_ITEMS,0),0)</f>
        <v>Gaviones- Suministro y construcción. Incluye rajón, malla para gaviones y alambre recocido.</v>
      </c>
      <c r="F223" s="47" t="str">
        <f>VLOOKUP($B223,MTZ_PRECIOS_ITEMS,MATCH(F$6,EZDO_PRECIOS_ITEMS,0),0)</f>
        <v>m³</v>
      </c>
      <c r="G223" s="48">
        <v>3056.44</v>
      </c>
      <c r="H223" s="49">
        <v>131457</v>
      </c>
      <c r="I223" s="50">
        <f t="shared" si="72"/>
        <v>401790433.07999998</v>
      </c>
      <c r="J223" s="50"/>
      <c r="K223" s="113">
        <v>0</v>
      </c>
    </row>
    <row r="224" spans="2:11" s="35" customFormat="1" x14ac:dyDescent="0.2">
      <c r="B224" s="41"/>
      <c r="C224" s="76"/>
      <c r="D224" s="76"/>
      <c r="E224" s="42" t="s">
        <v>2955</v>
      </c>
      <c r="F224" s="42"/>
      <c r="G224" s="42"/>
      <c r="H224" s="43"/>
      <c r="I224" s="44"/>
      <c r="J224" s="44">
        <f>SUBTOTAL(9,I225:I240)</f>
        <v>4264255475.4000001</v>
      </c>
      <c r="K224" s="125" t="s">
        <v>3147</v>
      </c>
    </row>
    <row r="225" spans="2:11" s="35" customFormat="1" x14ac:dyDescent="0.25">
      <c r="B225" s="45" t="s">
        <v>2690</v>
      </c>
      <c r="C225" s="46" t="str">
        <f t="shared" ref="C225:D240" si="73">VLOOKUP($B225,MTZ_PRECIOS_ITEMS,MATCH(C$6,EZDO_PRECIOS_ITEMS,0),0)</f>
        <v>INGETEC</v>
      </c>
      <c r="D225" s="46" t="str">
        <f t="shared" si="73"/>
        <v xml:space="preserve"> </v>
      </c>
      <c r="E225" s="51" t="str">
        <f t="shared" ref="E225:F240" si="74">VLOOKUP($B225,MTZ_PRECIOS_ITEMS,MATCH(E$6,EZDO_PRECIOS_ITEMS,0),0)</f>
        <v>Excavación filtros pantalla protección temporal H=4 m</v>
      </c>
      <c r="F225" s="47" t="str">
        <f t="shared" si="74"/>
        <v>m³</v>
      </c>
      <c r="G225" s="48">
        <v>2151.3000000000002</v>
      </c>
      <c r="H225" s="49">
        <v>86400</v>
      </c>
      <c r="I225" s="50">
        <f t="shared" ref="I225" si="75">ROUND(H225*G225,2)</f>
        <v>185872320</v>
      </c>
      <c r="J225" s="50"/>
      <c r="K225" s="113" t="s">
        <v>3049</v>
      </c>
    </row>
    <row r="226" spans="2:11" s="35" customFormat="1" ht="24" x14ac:dyDescent="0.25">
      <c r="B226" s="45" t="s">
        <v>2697</v>
      </c>
      <c r="C226" s="46" t="str">
        <f t="shared" si="73"/>
        <v>INGETEC</v>
      </c>
      <c r="D226" s="46" t="str">
        <f t="shared" si="73"/>
        <v xml:space="preserve"> </v>
      </c>
      <c r="E226" s="51" t="str">
        <f t="shared" si="74"/>
        <v>Protección talud con geotextil, manto permanente TRM500 y malla Tecco.</v>
      </c>
      <c r="F226" s="47" t="str">
        <f t="shared" si="74"/>
        <v>m²</v>
      </c>
      <c r="G226" s="48">
        <v>443</v>
      </c>
      <c r="H226" s="49">
        <v>159000</v>
      </c>
      <c r="I226" s="50">
        <f t="shared" ref="I226:I232" si="76">ROUND(H226*G226,2)</f>
        <v>70437000</v>
      </c>
      <c r="J226" s="50"/>
      <c r="K226" s="113">
        <v>0</v>
      </c>
    </row>
    <row r="227" spans="2:11" s="35" customFormat="1" ht="24" x14ac:dyDescent="0.25">
      <c r="B227" s="45" t="s">
        <v>2699</v>
      </c>
      <c r="C227" s="46" t="str">
        <f t="shared" si="73"/>
        <v>IDU</v>
      </c>
      <c r="D227" s="46">
        <f t="shared" si="73"/>
        <v>4676</v>
      </c>
      <c r="E227" s="51" t="str">
        <f t="shared" si="74"/>
        <v>Geotextil NT 2500 para Subdrenes/Filtros (Incluye Suministro e Instalación)</v>
      </c>
      <c r="F227" s="47" t="str">
        <f t="shared" si="74"/>
        <v>m²</v>
      </c>
      <c r="G227" s="48">
        <v>2312.6</v>
      </c>
      <c r="H227" s="49">
        <v>8263</v>
      </c>
      <c r="I227" s="50">
        <f t="shared" ref="I227" si="77">ROUND(H227*G227,2)</f>
        <v>19109013.800000001</v>
      </c>
      <c r="J227" s="50"/>
      <c r="K227" s="113">
        <v>0</v>
      </c>
    </row>
    <row r="228" spans="2:11" s="35" customFormat="1" x14ac:dyDescent="0.25">
      <c r="B228" s="45" t="s">
        <v>2700</v>
      </c>
      <c r="C228" s="46" t="str">
        <f t="shared" si="73"/>
        <v>INGETEC</v>
      </c>
      <c r="D228" s="46" t="str">
        <f t="shared" si="73"/>
        <v xml:space="preserve"> </v>
      </c>
      <c r="E228" s="51" t="str">
        <f t="shared" si="74"/>
        <v>Tubería PVC Ø=1" para lloraderos de muro</v>
      </c>
      <c r="F228" s="47" t="str">
        <f t="shared" si="74"/>
        <v>m</v>
      </c>
      <c r="G228" s="48">
        <v>468.3</v>
      </c>
      <c r="H228" s="49">
        <v>4825</v>
      </c>
      <c r="I228" s="50">
        <f t="shared" ref="I228" si="78">ROUND(H228*G228,2)</f>
        <v>2259547.5</v>
      </c>
      <c r="J228" s="50"/>
      <c r="K228" s="113">
        <v>0</v>
      </c>
    </row>
    <row r="229" spans="2:11" s="35" customFormat="1" ht="24" x14ac:dyDescent="0.25">
      <c r="B229" s="45" t="s">
        <v>2703</v>
      </c>
      <c r="C229" s="46" t="str">
        <f t="shared" si="73"/>
        <v>INGETEC</v>
      </c>
      <c r="D229" s="46" t="str">
        <f t="shared" si="73"/>
        <v xml:space="preserve"> </v>
      </c>
      <c r="E229" s="51" t="str">
        <f t="shared" si="74"/>
        <v>Concreto f'c= 28 MPa tremie muros pantalla- no incluye refuerzo, Incluye excavación, bombeo, transporte y disposición final</v>
      </c>
      <c r="F229" s="47" t="str">
        <f t="shared" si="74"/>
        <v>m³</v>
      </c>
      <c r="G229" s="48">
        <v>1946.4</v>
      </c>
      <c r="H229" s="49">
        <v>962000</v>
      </c>
      <c r="I229" s="50">
        <f t="shared" si="76"/>
        <v>1872436800</v>
      </c>
      <c r="J229" s="50"/>
      <c r="K229" s="113">
        <v>0</v>
      </c>
    </row>
    <row r="230" spans="2:11" s="35" customFormat="1" ht="24" x14ac:dyDescent="0.25">
      <c r="B230" s="45" t="s">
        <v>2961</v>
      </c>
      <c r="C230" s="46" t="str">
        <f t="shared" si="73"/>
        <v>IDU</v>
      </c>
      <c r="D230" s="46">
        <f t="shared" si="73"/>
        <v>5422</v>
      </c>
      <c r="E230" s="51" t="str">
        <f t="shared" si="74"/>
        <v>Concreto 4000 PSI para muro de contención (Premezclado. Incluye Suministro, Formaleteo y Colocación. No incluye Refuerzo, Curado).</v>
      </c>
      <c r="F230" s="47" t="str">
        <f t="shared" si="74"/>
        <v>m³</v>
      </c>
      <c r="G230" s="48">
        <v>869.5</v>
      </c>
      <c r="H230" s="49">
        <v>749361</v>
      </c>
      <c r="I230" s="50">
        <f t="shared" ref="I230" si="79">ROUND(H230*G230,2)</f>
        <v>651569389.5</v>
      </c>
      <c r="J230" s="50"/>
      <c r="K230" s="113">
        <v>0</v>
      </c>
    </row>
    <row r="231" spans="2:11" s="35" customFormat="1" x14ac:dyDescent="0.25">
      <c r="B231" s="45" t="s">
        <v>2706</v>
      </c>
      <c r="C231" s="46" t="str">
        <f t="shared" si="73"/>
        <v>INGETEC</v>
      </c>
      <c r="D231" s="46" t="str">
        <f t="shared" si="73"/>
        <v xml:space="preserve"> </v>
      </c>
      <c r="E231" s="51" t="str">
        <f t="shared" si="74"/>
        <v>Acero de Refuerzo (Incluye Suministro, Figurado y Fijación)</v>
      </c>
      <c r="F231" s="47" t="str">
        <f t="shared" si="74"/>
        <v>Kg</v>
      </c>
      <c r="G231" s="48">
        <v>173861.1</v>
      </c>
      <c r="H231" s="49">
        <v>3070</v>
      </c>
      <c r="I231" s="50">
        <f t="shared" si="76"/>
        <v>533753577</v>
      </c>
      <c r="J231" s="50"/>
      <c r="K231" s="113">
        <v>0</v>
      </c>
    </row>
    <row r="232" spans="2:11" s="35" customFormat="1" ht="24" x14ac:dyDescent="0.25">
      <c r="B232" s="45" t="s">
        <v>2779</v>
      </c>
      <c r="C232" s="46" t="str">
        <f t="shared" si="73"/>
        <v>INVIAS</v>
      </c>
      <c r="D232" s="46" t="str">
        <f t="shared" si="73"/>
        <v>610.5</v>
      </c>
      <c r="E232" s="51" t="str">
        <f t="shared" si="74"/>
        <v>Relleno material filtrante (incluye transporte, suministro, extendido manual y colocación).</v>
      </c>
      <c r="F232" s="47" t="str">
        <f t="shared" si="74"/>
        <v>m³</v>
      </c>
      <c r="G232" s="48">
        <v>537.79999999999995</v>
      </c>
      <c r="H232" s="49">
        <v>73600</v>
      </c>
      <c r="I232" s="50">
        <f t="shared" si="76"/>
        <v>39582080</v>
      </c>
      <c r="J232" s="50"/>
      <c r="K232" s="113">
        <v>0</v>
      </c>
    </row>
    <row r="233" spans="2:11" s="35" customFormat="1" ht="24" x14ac:dyDescent="0.25">
      <c r="B233" s="45" t="s">
        <v>2939</v>
      </c>
      <c r="C233" s="46" t="str">
        <f t="shared" si="73"/>
        <v>IDU</v>
      </c>
      <c r="D233" s="46">
        <f t="shared" si="73"/>
        <v>3050</v>
      </c>
      <c r="E233" s="51" t="str">
        <f t="shared" si="74"/>
        <v>Relleno en material seleccionado proveniente de la excavación (Extendido manual, Humedecimiento y Compactación)</v>
      </c>
      <c r="F233" s="47" t="str">
        <f t="shared" si="74"/>
        <v>m³</v>
      </c>
      <c r="G233" s="48">
        <v>8212.6</v>
      </c>
      <c r="H233" s="49">
        <v>20436</v>
      </c>
      <c r="I233" s="50">
        <f t="shared" ref="I233" si="80">ROUND(H233*G233,2)</f>
        <v>167832693.59999999</v>
      </c>
      <c r="J233" s="50"/>
      <c r="K233" s="113">
        <v>0</v>
      </c>
    </row>
    <row r="234" spans="2:11" s="35" customFormat="1" ht="24" x14ac:dyDescent="0.25">
      <c r="B234" s="45" t="s">
        <v>2721</v>
      </c>
      <c r="C234" s="46" t="str">
        <f t="shared" si="73"/>
        <v>IDU</v>
      </c>
      <c r="D234" s="46">
        <f t="shared" si="73"/>
        <v>3041</v>
      </c>
      <c r="E234" s="51" t="str">
        <f t="shared" si="74"/>
        <v>Tubería PVC U.M. Ext corrugado/Int liso U.M. Norma NTC 3722-1 D=4" (Incluye Suministro e Instalación)</v>
      </c>
      <c r="F234" s="47" t="str">
        <f t="shared" si="74"/>
        <v>m</v>
      </c>
      <c r="G234" s="48">
        <v>22</v>
      </c>
      <c r="H234" s="49">
        <v>21896</v>
      </c>
      <c r="I234" s="50">
        <f t="shared" ref="I234:I240" si="81">ROUND(H234*G234,2)</f>
        <v>481712</v>
      </c>
      <c r="J234" s="50"/>
      <c r="K234" s="113" t="s">
        <v>3032</v>
      </c>
    </row>
    <row r="235" spans="2:11" s="35" customFormat="1" ht="24" x14ac:dyDescent="0.25">
      <c r="B235" s="45" t="s">
        <v>2722</v>
      </c>
      <c r="C235" s="46" t="str">
        <f t="shared" si="73"/>
        <v>IDU</v>
      </c>
      <c r="D235" s="46">
        <f t="shared" si="73"/>
        <v>3042</v>
      </c>
      <c r="E235" s="51" t="str">
        <f t="shared" si="74"/>
        <v>Tubería PVC U.M. Ext corrugado/Int liso U.M. Norma NTC 3722-1 D=6" (Incluye Suministro e Instalación)</v>
      </c>
      <c r="F235" s="47" t="str">
        <f t="shared" si="74"/>
        <v>m</v>
      </c>
      <c r="G235" s="48">
        <v>20</v>
      </c>
      <c r="H235" s="49">
        <v>38540</v>
      </c>
      <c r="I235" s="50">
        <f t="shared" si="81"/>
        <v>770800</v>
      </c>
      <c r="J235" s="50"/>
      <c r="K235" s="113" t="s">
        <v>3032</v>
      </c>
    </row>
    <row r="236" spans="2:11" s="35" customFormat="1" ht="24" x14ac:dyDescent="0.25">
      <c r="B236" s="45" t="s">
        <v>2723</v>
      </c>
      <c r="C236" s="46" t="str">
        <f t="shared" si="73"/>
        <v>IDU</v>
      </c>
      <c r="D236" s="46">
        <f t="shared" si="73"/>
        <v>3043</v>
      </c>
      <c r="E236" s="51" t="str">
        <f t="shared" si="74"/>
        <v>Tubería PVC U.M. Ext corrugado/Int liso U.M. Norma NTC 3722-1 D=8" (Incluye Suministro e Instalación)</v>
      </c>
      <c r="F236" s="47" t="str">
        <f t="shared" si="74"/>
        <v>m</v>
      </c>
      <c r="G236" s="48">
        <v>138</v>
      </c>
      <c r="H236" s="49">
        <v>51119</v>
      </c>
      <c r="I236" s="50">
        <f t="shared" si="81"/>
        <v>7054422</v>
      </c>
      <c r="J236" s="50"/>
      <c r="K236" s="113" t="s">
        <v>3032</v>
      </c>
    </row>
    <row r="237" spans="2:11" s="35" customFormat="1" x14ac:dyDescent="0.25">
      <c r="B237" s="45" t="s">
        <v>2727</v>
      </c>
      <c r="C237" s="46" t="str">
        <f t="shared" si="73"/>
        <v>IDU</v>
      </c>
      <c r="D237" s="46">
        <f t="shared" si="73"/>
        <v>5078</v>
      </c>
      <c r="E237" s="51" t="str">
        <f t="shared" si="74"/>
        <v>Codo 90° CXE PVC Sanitaria D=4" (Incluye suministro e instalación).</v>
      </c>
      <c r="F237" s="47" t="str">
        <f t="shared" si="74"/>
        <v>Und</v>
      </c>
      <c r="G237" s="48">
        <v>4</v>
      </c>
      <c r="H237" s="49">
        <v>18585</v>
      </c>
      <c r="I237" s="50">
        <f t="shared" ref="I237" si="82">ROUND(H237*G237,2)</f>
        <v>74340</v>
      </c>
      <c r="J237" s="50"/>
      <c r="K237" s="113" t="s">
        <v>3032</v>
      </c>
    </row>
    <row r="238" spans="2:11" s="35" customFormat="1" ht="24" x14ac:dyDescent="0.25">
      <c r="B238" s="45" t="s">
        <v>2943</v>
      </c>
      <c r="C238" s="46" t="str">
        <f t="shared" si="73"/>
        <v>INGETEC</v>
      </c>
      <c r="D238" s="46"/>
      <c r="E238" s="51" t="str">
        <f t="shared" si="74"/>
        <v>Caja de inspección de 1.0x1.0m (H=1,0m. Incluye Suministro y Construcción. Incluye Marco y Tapa. No Inc. Base y Cañuela)</v>
      </c>
      <c r="F238" s="47" t="str">
        <f t="shared" si="74"/>
        <v>Und</v>
      </c>
      <c r="G238" s="48">
        <v>10</v>
      </c>
      <c r="H238" s="49">
        <v>499998</v>
      </c>
      <c r="I238" s="50">
        <f t="shared" ref="I238:I239" si="83">ROUND(H238*G238,2)</f>
        <v>4999980</v>
      </c>
      <c r="J238" s="50"/>
      <c r="K238" s="113" t="s">
        <v>3138</v>
      </c>
    </row>
    <row r="239" spans="2:11" s="35" customFormat="1" x14ac:dyDescent="0.25">
      <c r="B239" s="45" t="s">
        <v>2948</v>
      </c>
      <c r="C239" s="46" t="str">
        <f t="shared" si="73"/>
        <v>INGETEC</v>
      </c>
      <c r="D239" s="46" t="str">
        <f t="shared" si="73"/>
        <v xml:space="preserve"> </v>
      </c>
      <c r="E239" s="51" t="str">
        <f t="shared" si="74"/>
        <v>Canal de Concreto Polímero MONOBLOCK RD150 20,0</v>
      </c>
      <c r="F239" s="47" t="str">
        <f t="shared" si="74"/>
        <v>m</v>
      </c>
      <c r="G239" s="48">
        <v>1048</v>
      </c>
      <c r="H239" s="49">
        <v>652100</v>
      </c>
      <c r="I239" s="50">
        <f t="shared" si="83"/>
        <v>683400800</v>
      </c>
      <c r="J239" s="50"/>
      <c r="K239" s="113">
        <v>0</v>
      </c>
    </row>
    <row r="240" spans="2:11" s="35" customFormat="1" x14ac:dyDescent="0.25">
      <c r="B240" s="45" t="s">
        <v>2949</v>
      </c>
      <c r="C240" s="46" t="str">
        <f t="shared" si="73"/>
        <v>INGETEC</v>
      </c>
      <c r="D240" s="46" t="str">
        <f t="shared" si="73"/>
        <v xml:space="preserve"> </v>
      </c>
      <c r="E240" s="51" t="str">
        <f t="shared" si="74"/>
        <v>Elemento inspección para Ref. 20.0 F900</v>
      </c>
      <c r="F240" s="47" t="str">
        <f t="shared" si="74"/>
        <v>Und</v>
      </c>
      <c r="G240" s="48">
        <v>30</v>
      </c>
      <c r="H240" s="49">
        <v>820700</v>
      </c>
      <c r="I240" s="50">
        <f t="shared" si="81"/>
        <v>24621000</v>
      </c>
      <c r="J240" s="50"/>
      <c r="K240" s="113">
        <v>0</v>
      </c>
    </row>
    <row r="241" spans="2:11" s="35" customFormat="1" x14ac:dyDescent="0.2">
      <c r="B241" s="41" t="s">
        <v>2811</v>
      </c>
      <c r="C241" s="76"/>
      <c r="D241" s="76"/>
      <c r="E241" s="42" t="s">
        <v>2791</v>
      </c>
      <c r="F241" s="42"/>
      <c r="G241" s="42"/>
      <c r="H241" s="43"/>
      <c r="I241" s="44"/>
      <c r="J241" s="44">
        <f>SUBTOTAL(9,I242:I269)</f>
        <v>5076765679.0600004</v>
      </c>
      <c r="K241" s="134" t="s">
        <v>3148</v>
      </c>
    </row>
    <row r="242" spans="2:11" s="35" customFormat="1" x14ac:dyDescent="0.2">
      <c r="B242" s="52"/>
      <c r="C242" s="77"/>
      <c r="D242" s="77"/>
      <c r="E242" s="53" t="s">
        <v>2740</v>
      </c>
      <c r="F242" s="53"/>
      <c r="G242" s="54"/>
      <c r="H242" s="55"/>
      <c r="I242" s="56"/>
      <c r="J242" s="56">
        <f>SUBTOTAL(9,I243:I251)</f>
        <v>2297576300.5900002</v>
      </c>
      <c r="K242" s="134"/>
    </row>
    <row r="243" spans="2:11" s="35" customFormat="1" x14ac:dyDescent="0.25">
      <c r="B243" s="45" t="s">
        <v>2808</v>
      </c>
      <c r="C243" s="46" t="str">
        <f t="shared" ref="C243:D251" si="84">VLOOKUP($B243,MTZ_PRECIOS_ITEMS,MATCH(C$6,EZDO_PRECIOS_ITEMS,0),0)</f>
        <v>IDU</v>
      </c>
      <c r="D243" s="46">
        <f t="shared" si="84"/>
        <v>4583</v>
      </c>
      <c r="E243" s="51" t="str">
        <f t="shared" ref="E243:F251" si="85">VLOOKUP($B243,MTZ_PRECIOS_ITEMS,MATCH(E$6,EZDO_PRECIOS_ITEMS,0),0)</f>
        <v>Zona verde</v>
      </c>
      <c r="F243" s="47" t="str">
        <f t="shared" si="85"/>
        <v>m²</v>
      </c>
      <c r="G243" s="48">
        <v>10151.51</v>
      </c>
      <c r="H243" s="49">
        <v>18360</v>
      </c>
      <c r="I243" s="50">
        <f t="shared" ref="I243:I250" si="86">ROUND(H243*G243,2)</f>
        <v>186381723.59999999</v>
      </c>
      <c r="J243" s="50"/>
      <c r="K243" s="134"/>
    </row>
    <row r="244" spans="2:11" s="35" customFormat="1" x14ac:dyDescent="0.25">
      <c r="B244" s="45" t="s">
        <v>2809</v>
      </c>
      <c r="C244" s="46" t="str">
        <f t="shared" si="84"/>
        <v>IDU(1)</v>
      </c>
      <c r="D244" s="46">
        <f t="shared" si="84"/>
        <v>4821</v>
      </c>
      <c r="E244" s="51" t="str">
        <f t="shared" si="85"/>
        <v>Senderos</v>
      </c>
      <c r="F244" s="47" t="str">
        <f t="shared" si="85"/>
        <v>m²</v>
      </c>
      <c r="G244" s="48">
        <v>1650.4</v>
      </c>
      <c r="H244" s="49">
        <v>147700</v>
      </c>
      <c r="I244" s="50">
        <f t="shared" si="86"/>
        <v>243764080</v>
      </c>
      <c r="J244" s="50"/>
      <c r="K244" s="134"/>
    </row>
    <row r="245" spans="2:11" s="35" customFormat="1" x14ac:dyDescent="0.25">
      <c r="B245" s="45" t="s">
        <v>2810</v>
      </c>
      <c r="C245" s="46" t="str">
        <f t="shared" si="84"/>
        <v>IDU(1)</v>
      </c>
      <c r="D245" s="46">
        <f t="shared" si="84"/>
        <v>5056</v>
      </c>
      <c r="E245" s="51" t="str">
        <f t="shared" si="85"/>
        <v>Rampas peatonales</v>
      </c>
      <c r="F245" s="47" t="str">
        <f t="shared" si="85"/>
        <v>m²</v>
      </c>
      <c r="G245" s="48">
        <v>370.21</v>
      </c>
      <c r="H245" s="49">
        <v>206300</v>
      </c>
      <c r="I245" s="50">
        <f t="shared" si="86"/>
        <v>76374323</v>
      </c>
      <c r="J245" s="50"/>
      <c r="K245" s="134"/>
    </row>
    <row r="246" spans="2:11" s="35" customFormat="1" x14ac:dyDescent="0.25">
      <c r="B246" s="45" t="s">
        <v>2884</v>
      </c>
      <c r="C246" s="46" t="str">
        <f t="shared" si="84"/>
        <v>IDU(2)</v>
      </c>
      <c r="D246" s="46">
        <f t="shared" si="84"/>
        <v>4588</v>
      </c>
      <c r="E246" s="51" t="str">
        <f t="shared" si="85"/>
        <v>Superficies escalonadas</v>
      </c>
      <c r="F246" s="47" t="str">
        <f t="shared" si="85"/>
        <v>m²</v>
      </c>
      <c r="G246" s="48">
        <v>362.61</v>
      </c>
      <c r="H246" s="49">
        <v>423500</v>
      </c>
      <c r="I246" s="50">
        <f t="shared" si="86"/>
        <v>153565335</v>
      </c>
      <c r="J246" s="50"/>
      <c r="K246" s="134"/>
    </row>
    <row r="247" spans="2:11" s="35" customFormat="1" x14ac:dyDescent="0.25">
      <c r="B247" s="45" t="s">
        <v>2885</v>
      </c>
      <c r="C247" s="46" t="str">
        <f t="shared" si="84"/>
        <v>IDU</v>
      </c>
      <c r="D247" s="46">
        <f t="shared" si="84"/>
        <v>4577</v>
      </c>
      <c r="E247" s="51" t="str">
        <f t="shared" si="85"/>
        <v>Conexión cicloruta</v>
      </c>
      <c r="F247" s="47" t="str">
        <f t="shared" si="85"/>
        <v>m²</v>
      </c>
      <c r="G247" s="48">
        <v>246.12</v>
      </c>
      <c r="H247" s="49">
        <v>98395</v>
      </c>
      <c r="I247" s="50">
        <f t="shared" si="86"/>
        <v>24216977.399999999</v>
      </c>
      <c r="J247" s="50"/>
      <c r="K247" s="134"/>
    </row>
    <row r="248" spans="2:11" s="35" customFormat="1" x14ac:dyDescent="0.25">
      <c r="B248" s="45" t="s">
        <v>2886</v>
      </c>
      <c r="C248" s="46" t="str">
        <f t="shared" si="84"/>
        <v>IDU</v>
      </c>
      <c r="D248" s="46">
        <f t="shared" si="84"/>
        <v>5971</v>
      </c>
      <c r="E248" s="51" t="str">
        <f t="shared" si="85"/>
        <v>Plazuelas</v>
      </c>
      <c r="F248" s="47" t="str">
        <f t="shared" si="85"/>
        <v>m²</v>
      </c>
      <c r="G248" s="48">
        <v>1999.92</v>
      </c>
      <c r="H248" s="49">
        <v>232788</v>
      </c>
      <c r="I248" s="50">
        <f t="shared" si="86"/>
        <v>465557376.95999998</v>
      </c>
      <c r="J248" s="50"/>
      <c r="K248" s="134"/>
    </row>
    <row r="249" spans="2:11" s="35" customFormat="1" x14ac:dyDescent="0.25">
      <c r="B249" s="45" t="s">
        <v>2887</v>
      </c>
      <c r="C249" s="46" t="str">
        <f t="shared" si="84"/>
        <v>INGETEC</v>
      </c>
      <c r="D249" s="46" t="str">
        <f t="shared" si="84"/>
        <v xml:space="preserve"> </v>
      </c>
      <c r="E249" s="51" t="str">
        <f t="shared" si="85"/>
        <v>Teatrino abierto</v>
      </c>
      <c r="F249" s="47" t="str">
        <f t="shared" si="85"/>
        <v>m²</v>
      </c>
      <c r="G249" s="48">
        <v>519.22</v>
      </c>
      <c r="H249" s="49">
        <v>2040000</v>
      </c>
      <c r="I249" s="50">
        <f t="shared" si="86"/>
        <v>1059208800</v>
      </c>
      <c r="J249" s="50"/>
      <c r="K249" s="134"/>
    </row>
    <row r="250" spans="2:11" s="35" customFormat="1" x14ac:dyDescent="0.25">
      <c r="B250" s="45" t="s">
        <v>2888</v>
      </c>
      <c r="C250" s="46" t="str">
        <f t="shared" si="84"/>
        <v>IDU</v>
      </c>
      <c r="D250" s="46">
        <f t="shared" si="84"/>
        <v>4508</v>
      </c>
      <c r="E250" s="51" t="str">
        <f t="shared" si="85"/>
        <v>Cancha múltiple abierta</v>
      </c>
      <c r="F250" s="47" t="str">
        <f t="shared" si="85"/>
        <v>m²</v>
      </c>
      <c r="G250" s="48">
        <v>409.89</v>
      </c>
      <c r="H250" s="49">
        <v>149467</v>
      </c>
      <c r="I250" s="50">
        <f t="shared" si="86"/>
        <v>61265028.630000003</v>
      </c>
      <c r="J250" s="50"/>
      <c r="K250" s="134"/>
    </row>
    <row r="251" spans="2:11" s="35" customFormat="1" x14ac:dyDescent="0.25">
      <c r="B251" s="45" t="s">
        <v>2889</v>
      </c>
      <c r="C251" s="46" t="str">
        <f t="shared" si="84"/>
        <v>INGETEC</v>
      </c>
      <c r="D251" s="46" t="str">
        <f t="shared" si="84"/>
        <v xml:space="preserve"> </v>
      </c>
      <c r="E251" s="51" t="str">
        <f t="shared" si="85"/>
        <v>Canalizaciones Paisajísticas</v>
      </c>
      <c r="F251" s="47" t="str">
        <f t="shared" si="85"/>
        <v>m²</v>
      </c>
      <c r="G251" s="48">
        <v>128.02000000000001</v>
      </c>
      <c r="H251" s="49">
        <v>212800</v>
      </c>
      <c r="I251" s="50">
        <f>ROUND(H251*G251,2)</f>
        <v>27242656</v>
      </c>
      <c r="J251" s="50"/>
      <c r="K251" s="134"/>
    </row>
    <row r="252" spans="2:11" s="35" customFormat="1" x14ac:dyDescent="0.2">
      <c r="B252" s="52"/>
      <c r="C252" s="77"/>
      <c r="D252" s="77"/>
      <c r="E252" s="53" t="s">
        <v>2741</v>
      </c>
      <c r="F252" s="53"/>
      <c r="G252" s="54"/>
      <c r="H252" s="55"/>
      <c r="I252" s="56"/>
      <c r="J252" s="56">
        <f>SUBTOTAL(9,I253:I254)</f>
        <v>200904588.40000001</v>
      </c>
      <c r="K252" s="134"/>
    </row>
    <row r="253" spans="2:11" s="35" customFormat="1" x14ac:dyDescent="0.25">
      <c r="B253" s="45" t="s">
        <v>2808</v>
      </c>
      <c r="C253" s="46" t="str">
        <f t="shared" ref="C253:D254" si="87">VLOOKUP($B253,MTZ_PRECIOS_ITEMS,MATCH(C$6,EZDO_PRECIOS_ITEMS,0),0)</f>
        <v>IDU</v>
      </c>
      <c r="D253" s="46">
        <f t="shared" si="87"/>
        <v>4583</v>
      </c>
      <c r="E253" s="51" t="str">
        <f>VLOOKUP($B253,MTZ_PRECIOS_ITEMS,MATCH(E$6,EZDO_PRECIOS_ITEMS,0),0)</f>
        <v>Zona verde</v>
      </c>
      <c r="F253" s="47" t="str">
        <f>VLOOKUP($B253,MTZ_PRECIOS_ITEMS,MATCH(F$6,EZDO_PRECIOS_ITEMS,0),0)</f>
        <v>m²</v>
      </c>
      <c r="G253" s="48">
        <v>106.69</v>
      </c>
      <c r="H253" s="49">
        <v>18360</v>
      </c>
      <c r="I253" s="50">
        <f t="shared" ref="I253:I254" si="88">ROUND(H253*G253,2)</f>
        <v>1958828.4</v>
      </c>
      <c r="J253" s="50"/>
      <c r="K253" s="134"/>
    </row>
    <row r="254" spans="2:11" s="35" customFormat="1" x14ac:dyDescent="0.25">
      <c r="B254" s="45" t="s">
        <v>2890</v>
      </c>
      <c r="C254" s="46" t="str">
        <f t="shared" si="87"/>
        <v>IDU(1)</v>
      </c>
      <c r="D254" s="46">
        <f t="shared" si="87"/>
        <v>4823</v>
      </c>
      <c r="E254" s="51" t="str">
        <f>VLOOKUP($B254,MTZ_PRECIOS_ITEMS,MATCH(E$6,EZDO_PRECIOS_ITEMS,0),0)</f>
        <v>Superficie transitable</v>
      </c>
      <c r="F254" s="47" t="str">
        <f>VLOOKUP($B254,MTZ_PRECIOS_ITEMS,MATCH(F$6,EZDO_PRECIOS_ITEMS,0),0)</f>
        <v>m²</v>
      </c>
      <c r="G254" s="48">
        <v>1231.0999999999999</v>
      </c>
      <c r="H254" s="49">
        <v>161600</v>
      </c>
      <c r="I254" s="50">
        <f t="shared" si="88"/>
        <v>198945760</v>
      </c>
      <c r="J254" s="50"/>
      <c r="K254" s="134"/>
    </row>
    <row r="255" spans="2:11" s="35" customFormat="1" x14ac:dyDescent="0.2">
      <c r="B255" s="52"/>
      <c r="C255" s="77"/>
      <c r="D255" s="77"/>
      <c r="E255" s="53" t="s">
        <v>2742</v>
      </c>
      <c r="F255" s="53"/>
      <c r="G255" s="54"/>
      <c r="H255" s="55"/>
      <c r="I255" s="56"/>
      <c r="J255" s="56">
        <f>SUBTOTAL(9,I256:I257)</f>
        <v>375759119.60000002</v>
      </c>
      <c r="K255" s="134"/>
    </row>
    <row r="256" spans="2:11" s="35" customFormat="1" x14ac:dyDescent="0.25">
      <c r="B256" s="45" t="s">
        <v>2808</v>
      </c>
      <c r="C256" s="46" t="str">
        <f t="shared" ref="C256:D257" si="89">VLOOKUP($B256,MTZ_PRECIOS_ITEMS,MATCH(C$6,EZDO_PRECIOS_ITEMS,0),0)</f>
        <v>IDU</v>
      </c>
      <c r="D256" s="46">
        <f t="shared" si="89"/>
        <v>4583</v>
      </c>
      <c r="E256" s="51" t="str">
        <f>VLOOKUP($B256,MTZ_PRECIOS_ITEMS,MATCH(E$6,EZDO_PRECIOS_ITEMS,0),0)</f>
        <v>Zona verde</v>
      </c>
      <c r="F256" s="47" t="str">
        <f>VLOOKUP($B256,MTZ_PRECIOS_ITEMS,MATCH(F$6,EZDO_PRECIOS_ITEMS,0),0)</f>
        <v>m²</v>
      </c>
      <c r="G256" s="48">
        <v>402.61</v>
      </c>
      <c r="H256" s="49">
        <v>18360</v>
      </c>
      <c r="I256" s="50">
        <f t="shared" ref="I256:I257" si="90">ROUND(H256*G256,2)</f>
        <v>7391919.5999999996</v>
      </c>
      <c r="J256" s="50"/>
      <c r="K256" s="134"/>
    </row>
    <row r="257" spans="2:11" s="35" customFormat="1" x14ac:dyDescent="0.25">
      <c r="B257" s="45" t="s">
        <v>2890</v>
      </c>
      <c r="C257" s="46" t="str">
        <f t="shared" si="89"/>
        <v>IDU(1)</v>
      </c>
      <c r="D257" s="46">
        <f t="shared" si="89"/>
        <v>4823</v>
      </c>
      <c r="E257" s="51" t="str">
        <f>VLOOKUP($B257,MTZ_PRECIOS_ITEMS,MATCH(E$6,EZDO_PRECIOS_ITEMS,0),0)</f>
        <v>Superficie transitable</v>
      </c>
      <c r="F257" s="47" t="str">
        <f>VLOOKUP($B257,MTZ_PRECIOS_ITEMS,MATCH(F$6,EZDO_PRECIOS_ITEMS,0),0)</f>
        <v>m²</v>
      </c>
      <c r="G257" s="48">
        <v>2279.5</v>
      </c>
      <c r="H257" s="49">
        <v>161600</v>
      </c>
      <c r="I257" s="50">
        <f t="shared" si="90"/>
        <v>368367200</v>
      </c>
      <c r="J257" s="50"/>
      <c r="K257" s="134"/>
    </row>
    <row r="258" spans="2:11" s="35" customFormat="1" x14ac:dyDescent="0.2">
      <c r="B258" s="52"/>
      <c r="C258" s="77"/>
      <c r="D258" s="77"/>
      <c r="E258" s="53" t="s">
        <v>2743</v>
      </c>
      <c r="F258" s="53"/>
      <c r="G258" s="54"/>
      <c r="H258" s="55"/>
      <c r="I258" s="56"/>
      <c r="J258" s="56">
        <f>SUBTOTAL(9,I259:I261)</f>
        <v>1635348880.53</v>
      </c>
      <c r="K258" s="134"/>
    </row>
    <row r="259" spans="2:11" s="35" customFormat="1" x14ac:dyDescent="0.25">
      <c r="B259" s="45" t="s">
        <v>2891</v>
      </c>
      <c r="C259" s="46" t="str">
        <f t="shared" ref="C259:D261" si="91">VLOOKUP($B259,MTZ_PRECIOS_ITEMS,MATCH(C$6,EZDO_PRECIOS_ITEMS,0),0)</f>
        <v>IDU</v>
      </c>
      <c r="D259" s="46">
        <f t="shared" si="91"/>
        <v>4583</v>
      </c>
      <c r="E259" s="51" t="str">
        <f t="shared" ref="E259:F261" si="92">VLOOKUP($B259,MTZ_PRECIOS_ITEMS,MATCH(E$6,EZDO_PRECIOS_ITEMS,0),0)</f>
        <v>Franja verde</v>
      </c>
      <c r="F259" s="47" t="str">
        <f t="shared" si="92"/>
        <v>m²</v>
      </c>
      <c r="G259" s="48">
        <v>498.87</v>
      </c>
      <c r="H259" s="49">
        <v>18360</v>
      </c>
      <c r="I259" s="50">
        <f t="shared" ref="I259:I261" si="93">ROUND(H259*G259,2)</f>
        <v>9159253.1999999993</v>
      </c>
      <c r="J259" s="50"/>
      <c r="K259" s="134"/>
    </row>
    <row r="260" spans="2:11" s="35" customFormat="1" x14ac:dyDescent="0.25">
      <c r="B260" s="45" t="s">
        <v>2892</v>
      </c>
      <c r="C260" s="46" t="str">
        <f t="shared" si="91"/>
        <v>IDU</v>
      </c>
      <c r="D260" s="46">
        <f t="shared" si="91"/>
        <v>4823</v>
      </c>
      <c r="E260" s="51" t="str">
        <f t="shared" si="92"/>
        <v>Franja guía</v>
      </c>
      <c r="F260" s="47" t="str">
        <f t="shared" si="92"/>
        <v>m²</v>
      </c>
      <c r="G260" s="48">
        <v>482.53</v>
      </c>
      <c r="H260" s="49">
        <v>130161</v>
      </c>
      <c r="I260" s="50">
        <f t="shared" si="93"/>
        <v>62806587.329999998</v>
      </c>
      <c r="J260" s="50"/>
      <c r="K260" s="134"/>
    </row>
    <row r="261" spans="2:11" s="35" customFormat="1" x14ac:dyDescent="0.25">
      <c r="B261" s="45" t="s">
        <v>2890</v>
      </c>
      <c r="C261" s="46" t="str">
        <f t="shared" si="91"/>
        <v>IDU(1)</v>
      </c>
      <c r="D261" s="46">
        <f t="shared" si="91"/>
        <v>4823</v>
      </c>
      <c r="E261" s="51" t="str">
        <f t="shared" si="92"/>
        <v>Superficie transitable</v>
      </c>
      <c r="F261" s="47" t="str">
        <f t="shared" si="92"/>
        <v>m²</v>
      </c>
      <c r="G261" s="48">
        <v>9674.4</v>
      </c>
      <c r="H261" s="49">
        <v>161600</v>
      </c>
      <c r="I261" s="50">
        <f t="shared" si="93"/>
        <v>1563383040</v>
      </c>
      <c r="J261" s="50"/>
      <c r="K261" s="134"/>
    </row>
    <row r="262" spans="2:11" s="35" customFormat="1" x14ac:dyDescent="0.2">
      <c r="B262" s="52"/>
      <c r="C262" s="77"/>
      <c r="D262" s="77"/>
      <c r="E262" s="53" t="s">
        <v>2744</v>
      </c>
      <c r="F262" s="53"/>
      <c r="G262" s="54"/>
      <c r="H262" s="55"/>
      <c r="I262" s="56"/>
      <c r="J262" s="56">
        <f>SUBTOTAL(9,I263:I269)</f>
        <v>567176789.94000006</v>
      </c>
      <c r="K262" s="134"/>
    </row>
    <row r="263" spans="2:11" s="35" customFormat="1" x14ac:dyDescent="0.25">
      <c r="B263" s="45" t="s">
        <v>2893</v>
      </c>
      <c r="C263" s="46" t="str">
        <f t="shared" ref="C263:D269" si="94">VLOOKUP($B263,MTZ_PRECIOS_ITEMS,MATCH(C$6,EZDO_PRECIOS_ITEMS,0),0)</f>
        <v>IDU</v>
      </c>
      <c r="D263" s="46">
        <f t="shared" si="94"/>
        <v>4823</v>
      </c>
      <c r="E263" s="51" t="str">
        <f t="shared" ref="E263:F269" si="95">VLOOKUP($B263,MTZ_PRECIOS_ITEMS,MATCH(E$6,EZDO_PRECIOS_ITEMS,0),0)</f>
        <v>Franja de mobiliario</v>
      </c>
      <c r="F263" s="47" t="str">
        <f t="shared" si="95"/>
        <v>m²</v>
      </c>
      <c r="G263" s="48">
        <v>270.47000000000003</v>
      </c>
      <c r="H263" s="49">
        <v>130161</v>
      </c>
      <c r="I263" s="50">
        <f t="shared" ref="I263:I269" si="96">ROUND(H263*G263,2)</f>
        <v>35204645.670000002</v>
      </c>
      <c r="J263" s="50"/>
      <c r="K263" s="134"/>
    </row>
    <row r="264" spans="2:11" s="35" customFormat="1" x14ac:dyDescent="0.25">
      <c r="B264" s="45" t="s">
        <v>2891</v>
      </c>
      <c r="C264" s="46" t="str">
        <f t="shared" si="94"/>
        <v>IDU</v>
      </c>
      <c r="D264" s="46">
        <f t="shared" si="94"/>
        <v>4583</v>
      </c>
      <c r="E264" s="51" t="str">
        <f t="shared" si="95"/>
        <v>Franja verde</v>
      </c>
      <c r="F264" s="47" t="str">
        <f t="shared" si="95"/>
        <v>m²</v>
      </c>
      <c r="G264" s="48">
        <v>690.11</v>
      </c>
      <c r="H264" s="49">
        <v>18360</v>
      </c>
      <c r="I264" s="50">
        <f t="shared" si="96"/>
        <v>12670419.6</v>
      </c>
      <c r="J264" s="50"/>
      <c r="K264" s="134"/>
    </row>
    <row r="265" spans="2:11" s="35" customFormat="1" x14ac:dyDescent="0.25">
      <c r="B265" s="45" t="s">
        <v>2892</v>
      </c>
      <c r="C265" s="46" t="str">
        <f t="shared" si="94"/>
        <v>IDU</v>
      </c>
      <c r="D265" s="46">
        <f t="shared" si="94"/>
        <v>4823</v>
      </c>
      <c r="E265" s="51" t="str">
        <f t="shared" si="95"/>
        <v>Franja guía</v>
      </c>
      <c r="F265" s="47" t="str">
        <f t="shared" si="95"/>
        <v>m²</v>
      </c>
      <c r="G265" s="48">
        <v>194.24</v>
      </c>
      <c r="H265" s="49">
        <v>130161</v>
      </c>
      <c r="I265" s="50">
        <f t="shared" si="96"/>
        <v>25282472.640000001</v>
      </c>
      <c r="J265" s="50"/>
      <c r="K265" s="134"/>
    </row>
    <row r="266" spans="2:11" s="35" customFormat="1" x14ac:dyDescent="0.25">
      <c r="B266" s="45" t="s">
        <v>2894</v>
      </c>
      <c r="C266" s="46" t="str">
        <f t="shared" si="94"/>
        <v>IDU</v>
      </c>
      <c r="D266" s="46">
        <f t="shared" si="94"/>
        <v>4823</v>
      </c>
      <c r="E266" s="51" t="str">
        <f t="shared" si="95"/>
        <v>Franja de seguridad</v>
      </c>
      <c r="F266" s="47" t="str">
        <f t="shared" si="95"/>
        <v>m²</v>
      </c>
      <c r="G266" s="48">
        <v>276.23</v>
      </c>
      <c r="H266" s="49">
        <v>130161</v>
      </c>
      <c r="I266" s="50">
        <f t="shared" si="96"/>
        <v>35954373.030000001</v>
      </c>
      <c r="J266" s="50"/>
      <c r="K266" s="134"/>
    </row>
    <row r="267" spans="2:11" s="35" customFormat="1" x14ac:dyDescent="0.25">
      <c r="B267" s="45" t="s">
        <v>2895</v>
      </c>
      <c r="C267" s="46" t="str">
        <f t="shared" si="94"/>
        <v>INGETEC</v>
      </c>
      <c r="D267" s="46" t="str">
        <f t="shared" si="94"/>
        <v xml:space="preserve"> </v>
      </c>
      <c r="E267" s="51" t="str">
        <f t="shared" si="95"/>
        <v>Ciclorutas</v>
      </c>
      <c r="F267" s="47" t="str">
        <f t="shared" si="95"/>
        <v>m²</v>
      </c>
      <c r="G267" s="48">
        <v>1101.72</v>
      </c>
      <c r="H267" s="49">
        <v>123950</v>
      </c>
      <c r="I267" s="50">
        <f t="shared" si="96"/>
        <v>136558194</v>
      </c>
      <c r="J267" s="50"/>
      <c r="K267" s="134"/>
    </row>
    <row r="268" spans="2:11" s="35" customFormat="1" x14ac:dyDescent="0.25">
      <c r="B268" s="45" t="s">
        <v>2896</v>
      </c>
      <c r="C268" s="46" t="str">
        <f t="shared" si="94"/>
        <v>IDU(1)</v>
      </c>
      <c r="D268" s="46">
        <f t="shared" si="94"/>
        <v>4683</v>
      </c>
      <c r="E268" s="51" t="str">
        <f t="shared" si="95"/>
        <v>Andén antiguo recuperado</v>
      </c>
      <c r="F268" s="47" t="str">
        <f t="shared" si="95"/>
        <v>m²</v>
      </c>
      <c r="G268" s="48">
        <v>177.59</v>
      </c>
      <c r="H268" s="49">
        <v>141100</v>
      </c>
      <c r="I268" s="50">
        <f t="shared" si="96"/>
        <v>25057949</v>
      </c>
      <c r="J268" s="50"/>
      <c r="K268" s="134"/>
    </row>
    <row r="269" spans="2:11" s="35" customFormat="1" x14ac:dyDescent="0.25">
      <c r="B269" s="45" t="s">
        <v>2890</v>
      </c>
      <c r="C269" s="46" t="str">
        <f t="shared" si="94"/>
        <v>IDU(1)</v>
      </c>
      <c r="D269" s="46">
        <f t="shared" si="94"/>
        <v>4823</v>
      </c>
      <c r="E269" s="51" t="str">
        <f t="shared" si="95"/>
        <v>Superficie transitable</v>
      </c>
      <c r="F269" s="47" t="str">
        <f t="shared" si="95"/>
        <v>m²</v>
      </c>
      <c r="G269" s="48">
        <v>1834.46</v>
      </c>
      <c r="H269" s="49">
        <v>161600</v>
      </c>
      <c r="I269" s="50">
        <f t="shared" si="96"/>
        <v>296448736</v>
      </c>
      <c r="J269" s="50"/>
      <c r="K269" s="134"/>
    </row>
    <row r="270" spans="2:11" s="35" customFormat="1" x14ac:dyDescent="0.2">
      <c r="B270" s="41"/>
      <c r="C270" s="76"/>
      <c r="D270" s="76"/>
      <c r="E270" s="42" t="s">
        <v>2956</v>
      </c>
      <c r="F270" s="42"/>
      <c r="G270" s="42"/>
      <c r="H270" s="43"/>
      <c r="I270" s="44"/>
      <c r="J270" s="44">
        <f>SUBTOTAL(9,I271:I273)</f>
        <v>614239279</v>
      </c>
      <c r="K270" s="134"/>
    </row>
    <row r="271" spans="2:11" s="35" customFormat="1" x14ac:dyDescent="0.25">
      <c r="B271" s="45" t="s">
        <v>2854</v>
      </c>
      <c r="C271" s="46" t="str">
        <f t="shared" ref="C271:D273" si="97">VLOOKUP($B271,MTZ_PRECIOS_ITEMS,MATCH(C$6,EZDO_PRECIOS_ITEMS,0),0)</f>
        <v>IDU</v>
      </c>
      <c r="D271" s="46">
        <f t="shared" si="97"/>
        <v>4902</v>
      </c>
      <c r="E271" s="51" t="str">
        <f t="shared" ref="E271:F273" si="98">VLOOKUP($B271,MTZ_PRECIOS_ITEMS,MATCH(E$6,EZDO_PRECIOS_ITEMS,0),0)</f>
        <v>Vados peatonales</v>
      </c>
      <c r="F271" s="47" t="str">
        <f t="shared" si="98"/>
        <v>Und</v>
      </c>
      <c r="G271" s="48">
        <v>13</v>
      </c>
      <c r="H271" s="49">
        <v>876197</v>
      </c>
      <c r="I271" s="50">
        <f t="shared" ref="I271:I272" si="99">ROUND(H271*G271,2)</f>
        <v>11390561</v>
      </c>
      <c r="J271" s="50"/>
      <c r="K271" s="134"/>
    </row>
    <row r="272" spans="2:11" s="35" customFormat="1" x14ac:dyDescent="0.25">
      <c r="B272" s="45" t="s">
        <v>2855</v>
      </c>
      <c r="C272" s="46" t="str">
        <f t="shared" si="97"/>
        <v>IDU</v>
      </c>
      <c r="D272" s="46">
        <f t="shared" si="97"/>
        <v>3621</v>
      </c>
      <c r="E272" s="51" t="str">
        <f t="shared" si="98"/>
        <v>Accesos vehiculares</v>
      </c>
      <c r="F272" s="47" t="str">
        <f t="shared" si="98"/>
        <v>Und</v>
      </c>
      <c r="G272" s="48">
        <v>9</v>
      </c>
      <c r="H272" s="49">
        <v>727522</v>
      </c>
      <c r="I272" s="50">
        <f t="shared" si="99"/>
        <v>6547698</v>
      </c>
      <c r="J272" s="50"/>
      <c r="K272" s="134"/>
    </row>
    <row r="273" spans="2:12" s="35" customFormat="1" x14ac:dyDescent="0.25">
      <c r="B273" s="45" t="s">
        <v>2945</v>
      </c>
      <c r="C273" s="46" t="str">
        <f t="shared" si="97"/>
        <v>INGETEC</v>
      </c>
      <c r="D273" s="46" t="str">
        <f t="shared" si="97"/>
        <v xml:space="preserve"> </v>
      </c>
      <c r="E273" s="51" t="str">
        <f t="shared" si="98"/>
        <v>Canal de Concreto Polímero MONOBLOCK RD200 20,0</v>
      </c>
      <c r="F273" s="47" t="str">
        <f t="shared" si="98"/>
        <v>m</v>
      </c>
      <c r="G273" s="48">
        <v>757.40000000000009</v>
      </c>
      <c r="H273" s="49">
        <v>787300</v>
      </c>
      <c r="I273" s="50">
        <f>ROUND(H273*G273,2)</f>
        <v>596301020</v>
      </c>
      <c r="J273" s="50"/>
      <c r="K273" s="134"/>
    </row>
    <row r="274" spans="2:12" s="35" customFormat="1" x14ac:dyDescent="0.2">
      <c r="B274" s="41" t="s">
        <v>2856</v>
      </c>
      <c r="C274" s="76"/>
      <c r="D274" s="76"/>
      <c r="E274" s="42" t="s">
        <v>2650</v>
      </c>
      <c r="F274" s="42"/>
      <c r="G274" s="42"/>
      <c r="H274" s="43"/>
      <c r="I274" s="44"/>
      <c r="J274" s="44">
        <f>SUBTOTAL(9,I275:I280)</f>
        <v>190642367</v>
      </c>
      <c r="K274" s="134"/>
    </row>
    <row r="275" spans="2:12" s="35" customFormat="1" ht="24" x14ac:dyDescent="0.25">
      <c r="B275" s="45" t="s">
        <v>2857</v>
      </c>
      <c r="C275" s="46" t="str">
        <f t="shared" ref="C275:D280" si="100">VLOOKUP($B275,MTZ_PRECIOS_ITEMS,MATCH(C$6,EZDO_PRECIOS_ITEMS,0),0)</f>
        <v>IDU</v>
      </c>
      <c r="D275" s="46">
        <f t="shared" si="100"/>
        <v>3551</v>
      </c>
      <c r="E275" s="51" t="str">
        <f t="shared" ref="E275:F280" si="101">VLOOKUP($B275,MTZ_PRECIOS_ITEMS,MATCH(E$6,EZDO_PRECIOS_ITEMS,0),0)</f>
        <v>Protector de árbol tipo M90 (Incluye Suministro e Instalación. No Incluye bases)</v>
      </c>
      <c r="F275" s="47" t="str">
        <f t="shared" si="101"/>
        <v>Und</v>
      </c>
      <c r="G275" s="48">
        <v>220</v>
      </c>
      <c r="H275" s="49">
        <v>463926</v>
      </c>
      <c r="I275" s="50">
        <f t="shared" ref="I275:I280" si="102">ROUND(H275*G275,2)</f>
        <v>102063720</v>
      </c>
      <c r="J275" s="50"/>
      <c r="K275" s="134"/>
    </row>
    <row r="276" spans="2:12" s="35" customFormat="1" x14ac:dyDescent="0.25">
      <c r="B276" s="45" t="s">
        <v>2858</v>
      </c>
      <c r="C276" s="46" t="str">
        <f t="shared" si="100"/>
        <v>IDU(3)</v>
      </c>
      <c r="D276" s="46" t="s">
        <v>2636</v>
      </c>
      <c r="E276" s="51" t="str">
        <f t="shared" si="101"/>
        <v>Arboles</v>
      </c>
      <c r="F276" s="47" t="str">
        <f t="shared" si="101"/>
        <v>Und</v>
      </c>
      <c r="G276" s="48">
        <v>220</v>
      </c>
      <c r="H276" s="49">
        <v>168000</v>
      </c>
      <c r="I276" s="50">
        <f t="shared" si="102"/>
        <v>36960000</v>
      </c>
      <c r="J276" s="50"/>
      <c r="K276" s="134"/>
    </row>
    <row r="277" spans="2:12" s="35" customFormat="1" x14ac:dyDescent="0.25">
      <c r="B277" s="45" t="s">
        <v>2897</v>
      </c>
      <c r="C277" s="46" t="str">
        <f t="shared" si="100"/>
        <v>IDU</v>
      </c>
      <c r="D277" s="46">
        <f t="shared" si="100"/>
        <v>3401</v>
      </c>
      <c r="E277" s="51" t="str">
        <f t="shared" si="101"/>
        <v>Banca en concreto tipo M31 (Suministro e Instalación)</v>
      </c>
      <c r="F277" s="47" t="str">
        <f t="shared" si="101"/>
        <v>Und</v>
      </c>
      <c r="G277" s="48">
        <v>25</v>
      </c>
      <c r="H277" s="49">
        <v>370728</v>
      </c>
      <c r="I277" s="50">
        <f t="shared" si="102"/>
        <v>9268200</v>
      </c>
      <c r="J277" s="50"/>
      <c r="K277" s="134"/>
    </row>
    <row r="278" spans="2:12" s="35" customFormat="1" x14ac:dyDescent="0.25">
      <c r="B278" s="45" t="s">
        <v>2898</v>
      </c>
      <c r="C278" s="46" t="str">
        <f t="shared" si="100"/>
        <v>IDU</v>
      </c>
      <c r="D278" s="46">
        <f t="shared" si="100"/>
        <v>3400</v>
      </c>
      <c r="E278" s="51" t="str">
        <f t="shared" si="101"/>
        <v>Banca en concreto tipo M40 (Suministro e Instalación)</v>
      </c>
      <c r="F278" s="47" t="str">
        <f t="shared" si="101"/>
        <v>Und</v>
      </c>
      <c r="G278" s="48">
        <v>10</v>
      </c>
      <c r="H278" s="49">
        <v>156515</v>
      </c>
      <c r="I278" s="50">
        <f t="shared" si="102"/>
        <v>1565150</v>
      </c>
      <c r="J278" s="50"/>
      <c r="K278" s="134"/>
    </row>
    <row r="279" spans="2:12" s="35" customFormat="1" ht="24" x14ac:dyDescent="0.25">
      <c r="B279" s="45" t="s">
        <v>2899</v>
      </c>
      <c r="C279" s="46" t="str">
        <f t="shared" si="100"/>
        <v>IDU</v>
      </c>
      <c r="D279" s="46">
        <f t="shared" si="100"/>
        <v>4920</v>
      </c>
      <c r="E279" s="51" t="str">
        <f t="shared" si="101"/>
        <v>Caneca de acero inoxidable tipo Barcelona (Suministro e instalación. Incluye concreto para anclaje de 3000 PSI premezclado grava común)</v>
      </c>
      <c r="F279" s="47" t="str">
        <f t="shared" si="101"/>
        <v>Und</v>
      </c>
      <c r="G279" s="48">
        <v>45</v>
      </c>
      <c r="H279" s="49">
        <v>611857</v>
      </c>
      <c r="I279" s="50">
        <f t="shared" si="102"/>
        <v>27533565</v>
      </c>
      <c r="J279" s="50"/>
      <c r="K279" s="134"/>
    </row>
    <row r="280" spans="2:12" s="35" customFormat="1" ht="24" x14ac:dyDescent="0.25">
      <c r="B280" s="45" t="s">
        <v>2900</v>
      </c>
      <c r="C280" s="46" t="str">
        <f t="shared" si="100"/>
        <v>IDU</v>
      </c>
      <c r="D280" s="46">
        <f t="shared" si="100"/>
        <v>3557</v>
      </c>
      <c r="E280" s="51" t="str">
        <f t="shared" si="101"/>
        <v>Paradero tipo M10 (Incluye Suministro e Instalación Incluye bases en Concreto 3000 PSI, Hecho en Obra. No incluye losas de Concreto)</v>
      </c>
      <c r="F280" s="47" t="str">
        <f t="shared" si="101"/>
        <v>Und</v>
      </c>
      <c r="G280" s="48">
        <v>1</v>
      </c>
      <c r="H280" s="49">
        <v>13251732</v>
      </c>
      <c r="I280" s="50">
        <f t="shared" si="102"/>
        <v>13251732</v>
      </c>
      <c r="J280" s="50"/>
      <c r="K280" s="134"/>
    </row>
    <row r="281" spans="2:12" s="35" customFormat="1" x14ac:dyDescent="0.2">
      <c r="B281" s="64" t="s">
        <v>2640</v>
      </c>
      <c r="C281" s="65"/>
      <c r="D281" s="65"/>
      <c r="E281" s="65"/>
      <c r="F281" s="65"/>
      <c r="G281" s="65"/>
      <c r="H281" s="66"/>
      <c r="I281" s="67"/>
      <c r="J281" s="67">
        <f>SUBTOTAL(9,I7:I280)</f>
        <v>19407768968.539993</v>
      </c>
      <c r="K281" s="114">
        <v>19410558272.769997</v>
      </c>
      <c r="L281" s="114">
        <f>J281-K281</f>
        <v>-2789304.2300033569</v>
      </c>
    </row>
    <row r="282" spans="2:12" s="35" customFormat="1" x14ac:dyDescent="0.2">
      <c r="B282" s="68" t="s">
        <v>2676</v>
      </c>
      <c r="C282" s="69"/>
      <c r="D282" s="69"/>
      <c r="E282" s="69"/>
      <c r="F282" s="69"/>
      <c r="G282" s="69"/>
      <c r="H282" s="70"/>
      <c r="I282" s="62"/>
      <c r="J282" s="62">
        <f>J281*K282</f>
        <v>6792719138.9889975</v>
      </c>
      <c r="K282" s="71">
        <v>0.35</v>
      </c>
    </row>
    <row r="283" spans="2:12" s="35" customFormat="1" x14ac:dyDescent="0.2">
      <c r="B283" s="68" t="s">
        <v>119</v>
      </c>
      <c r="C283" s="69"/>
      <c r="D283" s="69"/>
      <c r="E283" s="69"/>
      <c r="F283" s="69"/>
      <c r="G283" s="69"/>
      <c r="H283" s="70"/>
      <c r="I283" s="72"/>
      <c r="J283" s="72">
        <f>J281+J282</f>
        <v>26200488107.528992</v>
      </c>
    </row>
    <row r="284" spans="2:12" ht="12.75" thickBot="1" x14ac:dyDescent="0.25">
      <c r="K284" s="32"/>
      <c r="L284" s="73"/>
    </row>
    <row r="285" spans="2:12" ht="21" customHeight="1" x14ac:dyDescent="0.2">
      <c r="B285" s="128" t="s">
        <v>3142</v>
      </c>
      <c r="C285" s="129"/>
      <c r="D285" s="129"/>
      <c r="E285" s="129"/>
      <c r="F285" s="129"/>
      <c r="G285" s="129"/>
      <c r="H285" s="129"/>
      <c r="I285" s="129"/>
      <c r="J285" s="130"/>
      <c r="K285" s="32">
        <v>19357466414.529373</v>
      </c>
      <c r="L285" s="74">
        <f>K285*1.35</f>
        <v>26132579659.614655</v>
      </c>
    </row>
    <row r="286" spans="2:12" ht="139.5" customHeight="1" thickBot="1" x14ac:dyDescent="0.25">
      <c r="B286" s="131"/>
      <c r="C286" s="132"/>
      <c r="D286" s="132"/>
      <c r="E286" s="132"/>
      <c r="F286" s="132"/>
      <c r="G286" s="132"/>
      <c r="H286" s="132"/>
      <c r="I286" s="132"/>
      <c r="J286" s="133"/>
    </row>
    <row r="287" spans="2:12" ht="21" customHeight="1" x14ac:dyDescent="0.2">
      <c r="B287" s="128" t="s">
        <v>3143</v>
      </c>
      <c r="C287" s="129"/>
      <c r="D287" s="129"/>
      <c r="E287" s="129"/>
      <c r="F287" s="129"/>
      <c r="G287" s="129"/>
      <c r="H287" s="129"/>
      <c r="I287" s="129"/>
      <c r="J287" s="130"/>
    </row>
    <row r="288" spans="2:12" ht="160.5" customHeight="1" thickBot="1" x14ac:dyDescent="0.25">
      <c r="B288" s="131"/>
      <c r="C288" s="132"/>
      <c r="D288" s="132"/>
      <c r="E288" s="132"/>
      <c r="F288" s="132"/>
      <c r="G288" s="132"/>
      <c r="H288" s="132"/>
      <c r="I288" s="132"/>
      <c r="J288" s="133"/>
    </row>
  </sheetData>
  <autoFilter ref="B6:K288"/>
  <mergeCells count="3">
    <mergeCell ref="B287:J288"/>
    <mergeCell ref="B285:J286"/>
    <mergeCell ref="K241:K280"/>
  </mergeCells>
  <printOptions horizontalCentered="1"/>
  <pageMargins left="0.70866141732283472" right="0.70866141732283472" top="0.74803149606299213" bottom="0.74803149606299213" header="0.31496062992125984" footer="0.31496062992125984"/>
  <pageSetup scale="68" orientation="portrait" r:id="rId1"/>
  <headerFooter>
    <oddHeader>&amp;L&amp;G&amp;RAnexo 1</oddHeader>
    <oddFooter>&amp;LINGETEC S.A. - ANTEPROYECTO 
PLAN PARCIAL DE RENOVACIÓN URBANA 
“TRIÁNGULO DE FENICIA” &amp;CPágina &amp;P de &amp;N&amp;RESTIMACIÓN DE COSTOS
 REV.0 - DICIEMBRE DEL 2017</oddFooter>
  </headerFooter>
  <rowBreaks count="1" manualBreakCount="1">
    <brk id="160" min="1" max="10"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O212"/>
  <sheetViews>
    <sheetView topLeftCell="B1" zoomScale="85" zoomScaleNormal="85" workbookViewId="0">
      <pane ySplit="3" topLeftCell="A199" activePane="bottomLeft" state="frozen"/>
      <selection pane="bottomLeft" activeCell="D209" sqref="A1:XFD1048576"/>
    </sheetView>
  </sheetViews>
  <sheetFormatPr baseColWidth="10" defaultRowHeight="15" x14ac:dyDescent="0.25"/>
  <cols>
    <col min="1" max="1" width="5.28515625" style="1" customWidth="1"/>
    <col min="2" max="2" width="4.140625" style="1" customWidth="1"/>
    <col min="3" max="3" width="9" style="1" customWidth="1"/>
    <col min="4" max="4" width="47.28515625" style="1" customWidth="1"/>
    <col min="5" max="5" width="6.85546875" style="1" customWidth="1"/>
    <col min="6" max="7" width="11.140625" style="1" customWidth="1"/>
    <col min="8" max="8" width="8.42578125" style="1" customWidth="1"/>
    <col min="9" max="9" width="6.85546875" style="1" customWidth="1"/>
    <col min="10" max="10" width="57.140625" style="1" customWidth="1"/>
    <col min="11" max="11" width="43.42578125" style="123" customWidth="1"/>
    <col min="12" max="16384" width="11.42578125" style="1"/>
  </cols>
  <sheetData>
    <row r="3" spans="2:11" ht="30" x14ac:dyDescent="0.25">
      <c r="B3" s="1" t="s">
        <v>2626</v>
      </c>
      <c r="C3" s="100" t="s">
        <v>2771</v>
      </c>
      <c r="D3" s="101" t="s">
        <v>2603</v>
      </c>
      <c r="E3" s="101" t="s">
        <v>2745</v>
      </c>
      <c r="F3" s="101" t="s">
        <v>2770</v>
      </c>
      <c r="G3" s="101" t="s">
        <v>3030</v>
      </c>
      <c r="H3" s="101" t="s">
        <v>3000</v>
      </c>
      <c r="I3" s="101" t="s">
        <v>2738</v>
      </c>
      <c r="J3" s="101" t="s">
        <v>2603</v>
      </c>
      <c r="K3" s="100" t="s">
        <v>3001</v>
      </c>
    </row>
    <row r="4" spans="2:11" x14ac:dyDescent="0.25">
      <c r="B4" s="1">
        <v>1</v>
      </c>
      <c r="C4" s="102">
        <v>1</v>
      </c>
      <c r="D4" s="103" t="s">
        <v>2642</v>
      </c>
      <c r="E4" s="104"/>
      <c r="F4" s="105"/>
      <c r="G4" s="105"/>
      <c r="H4" s="104"/>
      <c r="I4" s="89"/>
      <c r="J4" s="89"/>
      <c r="K4" s="120"/>
    </row>
    <row r="5" spans="2:11" x14ac:dyDescent="0.25">
      <c r="B5" s="1">
        <v>1</v>
      </c>
      <c r="C5" s="106" t="s">
        <v>2687</v>
      </c>
      <c r="D5" s="86" t="s">
        <v>2756</v>
      </c>
      <c r="E5" s="87"/>
      <c r="F5" s="88"/>
      <c r="G5" s="88"/>
      <c r="H5" s="87"/>
      <c r="I5" s="81"/>
      <c r="J5" s="81"/>
      <c r="K5" s="121"/>
    </row>
    <row r="6" spans="2:11" ht="25.5" x14ac:dyDescent="0.25">
      <c r="B6" s="1">
        <v>2</v>
      </c>
      <c r="C6" s="81" t="s">
        <v>2688</v>
      </c>
      <c r="D6" s="80" t="s">
        <v>2627</v>
      </c>
      <c r="E6" s="81" t="s">
        <v>2669</v>
      </c>
      <c r="F6" s="82">
        <v>48734</v>
      </c>
      <c r="G6" s="82" t="s">
        <v>3061</v>
      </c>
      <c r="H6" s="81" t="s">
        <v>3002</v>
      </c>
      <c r="I6" s="81">
        <v>4390</v>
      </c>
      <c r="J6" s="80" t="s">
        <v>3062</v>
      </c>
      <c r="K6" s="121"/>
    </row>
    <row r="7" spans="2:11" ht="51" x14ac:dyDescent="0.25">
      <c r="B7" s="1">
        <v>2</v>
      </c>
      <c r="C7" s="81" t="s">
        <v>2778</v>
      </c>
      <c r="D7" s="80" t="s">
        <v>3063</v>
      </c>
      <c r="E7" s="81" t="s">
        <v>2669</v>
      </c>
      <c r="F7" s="82">
        <v>38732.6</v>
      </c>
      <c r="G7" s="82"/>
      <c r="H7" s="81" t="s">
        <v>3003</v>
      </c>
      <c r="I7" s="81" t="s">
        <v>2636</v>
      </c>
      <c r="J7" s="80"/>
      <c r="K7" s="121" t="s">
        <v>3045</v>
      </c>
    </row>
    <row r="8" spans="2:11" ht="38.25" x14ac:dyDescent="0.25">
      <c r="B8" s="1">
        <v>2</v>
      </c>
      <c r="C8" s="81" t="s">
        <v>2689</v>
      </c>
      <c r="D8" s="80" t="s">
        <v>2671</v>
      </c>
      <c r="E8" s="81" t="s">
        <v>2669</v>
      </c>
      <c r="F8" s="82">
        <v>128200</v>
      </c>
      <c r="G8" s="82"/>
      <c r="H8" s="81" t="s">
        <v>3003</v>
      </c>
      <c r="I8" s="81" t="s">
        <v>2636</v>
      </c>
      <c r="J8" s="80"/>
      <c r="K8" s="121" t="s">
        <v>3048</v>
      </c>
    </row>
    <row r="9" spans="2:11" ht="38.25" x14ac:dyDescent="0.25">
      <c r="B9" s="1">
        <v>2</v>
      </c>
      <c r="C9" s="81" t="s">
        <v>2690</v>
      </c>
      <c r="D9" s="80" t="s">
        <v>2952</v>
      </c>
      <c r="E9" s="81" t="s">
        <v>2669</v>
      </c>
      <c r="F9" s="82">
        <v>86400</v>
      </c>
      <c r="G9" s="82"/>
      <c r="H9" s="81" t="s">
        <v>3003</v>
      </c>
      <c r="I9" s="81" t="s">
        <v>2636</v>
      </c>
      <c r="J9" s="80"/>
      <c r="K9" s="121" t="s">
        <v>3049</v>
      </c>
    </row>
    <row r="10" spans="2:11" ht="25.5" x14ac:dyDescent="0.25">
      <c r="B10" s="1">
        <v>2</v>
      </c>
      <c r="C10" s="81" t="s">
        <v>2951</v>
      </c>
      <c r="D10" s="80" t="s">
        <v>2769</v>
      </c>
      <c r="E10" s="81" t="s">
        <v>2669</v>
      </c>
      <c r="F10" s="82">
        <v>33010</v>
      </c>
      <c r="G10" s="82"/>
      <c r="H10" s="81" t="s">
        <v>3003</v>
      </c>
      <c r="I10" s="81" t="s">
        <v>2636</v>
      </c>
      <c r="J10" s="80"/>
      <c r="K10" s="121" t="s">
        <v>3050</v>
      </c>
    </row>
    <row r="11" spans="2:11" x14ac:dyDescent="0.25">
      <c r="B11" s="1">
        <v>2</v>
      </c>
      <c r="C11" s="81" t="s">
        <v>2959</v>
      </c>
      <c r="D11" s="80" t="s">
        <v>2960</v>
      </c>
      <c r="E11" s="81" t="s">
        <v>2669</v>
      </c>
      <c r="F11" s="82">
        <v>5723</v>
      </c>
      <c r="G11" s="82"/>
      <c r="H11" s="81" t="s">
        <v>3003</v>
      </c>
      <c r="I11" s="81" t="s">
        <v>2636</v>
      </c>
      <c r="J11" s="80"/>
      <c r="K11" s="121" t="s">
        <v>3045</v>
      </c>
    </row>
    <row r="12" spans="2:11" x14ac:dyDescent="0.25">
      <c r="B12" s="1">
        <v>1</v>
      </c>
      <c r="C12" s="106" t="s">
        <v>2691</v>
      </c>
      <c r="D12" s="93" t="s">
        <v>6</v>
      </c>
      <c r="E12" s="94"/>
      <c r="F12" s="95"/>
      <c r="G12" s="95"/>
      <c r="H12" s="91"/>
      <c r="I12" s="91"/>
      <c r="J12" s="90"/>
      <c r="K12" s="121"/>
    </row>
    <row r="13" spans="2:11" x14ac:dyDescent="0.25">
      <c r="B13" s="1">
        <v>2</v>
      </c>
      <c r="C13" s="81" t="s">
        <v>2692</v>
      </c>
      <c r="D13" s="80" t="s">
        <v>2673</v>
      </c>
      <c r="E13" s="81" t="s">
        <v>2669</v>
      </c>
      <c r="F13" s="82">
        <v>53700</v>
      </c>
      <c r="G13" s="82"/>
      <c r="H13" s="81" t="s">
        <v>3003</v>
      </c>
      <c r="I13" s="81" t="s">
        <v>2636</v>
      </c>
      <c r="J13" s="80"/>
      <c r="K13" s="121" t="s">
        <v>3045</v>
      </c>
    </row>
    <row r="14" spans="2:11" ht="25.5" x14ac:dyDescent="0.25">
      <c r="B14" s="1">
        <v>2</v>
      </c>
      <c r="C14" s="81" t="s">
        <v>2693</v>
      </c>
      <c r="D14" s="80" t="s">
        <v>3064</v>
      </c>
      <c r="E14" s="81" t="s">
        <v>134</v>
      </c>
      <c r="F14" s="82">
        <v>5823</v>
      </c>
      <c r="G14" s="82"/>
      <c r="H14" s="81" t="s">
        <v>3002</v>
      </c>
      <c r="I14" s="81">
        <v>4848</v>
      </c>
      <c r="J14" s="80" t="s">
        <v>3065</v>
      </c>
      <c r="K14" s="121"/>
    </row>
    <row r="15" spans="2:11" ht="63.75" x14ac:dyDescent="0.25">
      <c r="B15" s="1">
        <v>2</v>
      </c>
      <c r="C15" s="81" t="s">
        <v>2694</v>
      </c>
      <c r="D15" s="80" t="s">
        <v>2686</v>
      </c>
      <c r="E15" s="81" t="s">
        <v>2647</v>
      </c>
      <c r="F15" s="82">
        <v>57733</v>
      </c>
      <c r="G15" s="82"/>
      <c r="H15" s="81" t="s">
        <v>3002</v>
      </c>
      <c r="I15" s="81">
        <v>6143</v>
      </c>
      <c r="J15" s="80" t="s">
        <v>2286</v>
      </c>
      <c r="K15" s="121"/>
    </row>
    <row r="16" spans="2:11" x14ac:dyDescent="0.25">
      <c r="B16" s="1">
        <v>1</v>
      </c>
      <c r="C16" s="106" t="s">
        <v>2869</v>
      </c>
      <c r="D16" s="93" t="s">
        <v>2630</v>
      </c>
      <c r="E16" s="94"/>
      <c r="F16" s="95"/>
      <c r="G16" s="95"/>
      <c r="H16" s="91"/>
      <c r="I16" s="91"/>
      <c r="J16" s="90"/>
      <c r="K16" s="121"/>
    </row>
    <row r="17" spans="2:11" ht="38.25" x14ac:dyDescent="0.25">
      <c r="B17" s="1">
        <v>2</v>
      </c>
      <c r="C17" s="81" t="s">
        <v>2871</v>
      </c>
      <c r="D17" s="90" t="s">
        <v>120</v>
      </c>
      <c r="E17" s="91" t="s">
        <v>2641</v>
      </c>
      <c r="F17" s="92">
        <v>42212</v>
      </c>
      <c r="G17" s="92"/>
      <c r="H17" s="91" t="s">
        <v>3002</v>
      </c>
      <c r="I17" s="91">
        <v>4869</v>
      </c>
      <c r="J17" s="90" t="s">
        <v>1290</v>
      </c>
      <c r="K17" s="121"/>
    </row>
    <row r="18" spans="2:11" ht="38.25" x14ac:dyDescent="0.25">
      <c r="B18" s="1">
        <v>2</v>
      </c>
      <c r="C18" s="81" t="s">
        <v>2872</v>
      </c>
      <c r="D18" s="90" t="s">
        <v>3066</v>
      </c>
      <c r="E18" s="91" t="s">
        <v>2641</v>
      </c>
      <c r="F18" s="92">
        <v>84423</v>
      </c>
      <c r="G18" s="92"/>
      <c r="H18" s="91" t="s">
        <v>3002</v>
      </c>
      <c r="I18" s="91">
        <v>4846</v>
      </c>
      <c r="J18" s="90" t="s">
        <v>1272</v>
      </c>
      <c r="K18" s="121"/>
    </row>
    <row r="19" spans="2:11" ht="38.25" x14ac:dyDescent="0.25">
      <c r="B19" s="1">
        <v>2</v>
      </c>
      <c r="C19" s="81" t="s">
        <v>2873</v>
      </c>
      <c r="D19" s="90" t="s">
        <v>3067</v>
      </c>
      <c r="E19" s="91" t="s">
        <v>2641</v>
      </c>
      <c r="F19" s="92">
        <v>168002</v>
      </c>
      <c r="G19" s="92"/>
      <c r="H19" s="91" t="s">
        <v>3003</v>
      </c>
      <c r="I19" s="81" t="s">
        <v>2636</v>
      </c>
      <c r="J19" s="90"/>
      <c r="K19" s="121" t="s">
        <v>3045</v>
      </c>
    </row>
    <row r="20" spans="2:11" x14ac:dyDescent="0.25">
      <c r="B20" s="1">
        <v>2</v>
      </c>
      <c r="C20" s="81" t="s">
        <v>2874</v>
      </c>
      <c r="D20" s="90" t="s">
        <v>121</v>
      </c>
      <c r="E20" s="91" t="s">
        <v>2641</v>
      </c>
      <c r="F20" s="92">
        <v>249633</v>
      </c>
      <c r="G20" s="92"/>
      <c r="H20" s="91" t="s">
        <v>3002</v>
      </c>
      <c r="I20" s="91">
        <v>3015</v>
      </c>
      <c r="J20" s="90" t="s">
        <v>165</v>
      </c>
      <c r="K20" s="121"/>
    </row>
    <row r="21" spans="2:11" x14ac:dyDescent="0.25">
      <c r="B21" s="1">
        <v>2</v>
      </c>
      <c r="C21" s="81" t="s">
        <v>2875</v>
      </c>
      <c r="D21" s="90" t="s">
        <v>123</v>
      </c>
      <c r="E21" s="91" t="s">
        <v>134</v>
      </c>
      <c r="F21" s="92">
        <v>9846.48</v>
      </c>
      <c r="G21" s="92"/>
      <c r="H21" s="91" t="s">
        <v>3003</v>
      </c>
      <c r="I21" s="81" t="s">
        <v>2636</v>
      </c>
      <c r="J21" s="90"/>
      <c r="K21" s="121" t="s">
        <v>3045</v>
      </c>
    </row>
    <row r="22" spans="2:11" x14ac:dyDescent="0.25">
      <c r="B22" s="1">
        <v>2</v>
      </c>
      <c r="C22" s="81" t="s">
        <v>2876</v>
      </c>
      <c r="D22" s="90" t="s">
        <v>124</v>
      </c>
      <c r="E22" s="91" t="s">
        <v>134</v>
      </c>
      <c r="F22" s="92">
        <v>4282.1899999999996</v>
      </c>
      <c r="G22" s="92"/>
      <c r="H22" s="91" t="s">
        <v>3003</v>
      </c>
      <c r="I22" s="81" t="s">
        <v>2636</v>
      </c>
      <c r="J22" s="90"/>
      <c r="K22" s="121" t="s">
        <v>3045</v>
      </c>
    </row>
    <row r="23" spans="2:11" x14ac:dyDescent="0.25">
      <c r="B23" s="1">
        <v>2</v>
      </c>
      <c r="C23" s="81" t="s">
        <v>2877</v>
      </c>
      <c r="D23" s="90" t="s">
        <v>3068</v>
      </c>
      <c r="E23" s="91" t="s">
        <v>2641</v>
      </c>
      <c r="F23" s="92">
        <v>141402.14000000001</v>
      </c>
      <c r="G23" s="92"/>
      <c r="H23" s="91" t="s">
        <v>3003</v>
      </c>
      <c r="I23" s="81" t="s">
        <v>2636</v>
      </c>
      <c r="J23" s="90"/>
      <c r="K23" s="121" t="s">
        <v>3045</v>
      </c>
    </row>
    <row r="24" spans="2:11" x14ac:dyDescent="0.25">
      <c r="B24" s="1">
        <v>2</v>
      </c>
      <c r="C24" s="81" t="s">
        <v>2878</v>
      </c>
      <c r="D24" s="90" t="s">
        <v>122</v>
      </c>
      <c r="E24" s="91" t="s">
        <v>134</v>
      </c>
      <c r="F24" s="92">
        <v>1190.74</v>
      </c>
      <c r="G24" s="92"/>
      <c r="H24" s="91" t="s">
        <v>3003</v>
      </c>
      <c r="I24" s="81" t="s">
        <v>2636</v>
      </c>
      <c r="J24" s="90"/>
      <c r="K24" s="121" t="s">
        <v>3045</v>
      </c>
    </row>
    <row r="25" spans="2:11" ht="25.5" x14ac:dyDescent="0.25">
      <c r="B25" s="1">
        <v>2</v>
      </c>
      <c r="C25" s="81" t="s">
        <v>2879</v>
      </c>
      <c r="D25" s="90" t="s">
        <v>3069</v>
      </c>
      <c r="E25" s="91" t="s">
        <v>134</v>
      </c>
      <c r="F25" s="92">
        <v>1688</v>
      </c>
      <c r="G25" s="92"/>
      <c r="H25" s="91" t="s">
        <v>3002</v>
      </c>
      <c r="I25" s="91">
        <v>4849</v>
      </c>
      <c r="J25" s="90" t="s">
        <v>3070</v>
      </c>
      <c r="K25" s="121"/>
    </row>
    <row r="26" spans="2:11" x14ac:dyDescent="0.25">
      <c r="B26" s="1">
        <v>2</v>
      </c>
      <c r="C26" s="81" t="s">
        <v>2880</v>
      </c>
      <c r="D26" s="90" t="s">
        <v>125</v>
      </c>
      <c r="E26" s="91" t="s">
        <v>2641</v>
      </c>
      <c r="F26" s="92">
        <v>186586.34</v>
      </c>
      <c r="G26" s="92"/>
      <c r="H26" s="91" t="s">
        <v>3003</v>
      </c>
      <c r="I26" s="81" t="s">
        <v>2636</v>
      </c>
      <c r="J26" s="91"/>
      <c r="K26" s="121" t="s">
        <v>3045</v>
      </c>
    </row>
    <row r="27" spans="2:11" x14ac:dyDescent="0.25">
      <c r="B27" s="1">
        <v>1</v>
      </c>
      <c r="C27" s="106" t="s">
        <v>2881</v>
      </c>
      <c r="D27" s="93" t="s">
        <v>2870</v>
      </c>
      <c r="E27" s="94"/>
      <c r="F27" s="95"/>
      <c r="G27" s="95"/>
      <c r="H27" s="91"/>
      <c r="I27" s="91"/>
      <c r="J27" s="90"/>
      <c r="K27" s="121"/>
    </row>
    <row r="28" spans="2:11" ht="25.5" x14ac:dyDescent="0.25">
      <c r="B28" s="1">
        <v>2</v>
      </c>
      <c r="C28" s="81" t="s">
        <v>2882</v>
      </c>
      <c r="D28" s="90" t="s">
        <v>3</v>
      </c>
      <c r="E28" s="91" t="s">
        <v>2</v>
      </c>
      <c r="F28" s="92">
        <v>202738</v>
      </c>
      <c r="G28" s="92"/>
      <c r="H28" s="91" t="s">
        <v>3002</v>
      </c>
      <c r="I28" s="91">
        <v>5875</v>
      </c>
      <c r="J28" s="90" t="s">
        <v>3071</v>
      </c>
      <c r="K28" s="121"/>
    </row>
    <row r="29" spans="2:11" ht="25.5" x14ac:dyDescent="0.25">
      <c r="B29" s="1">
        <v>2</v>
      </c>
      <c r="C29" s="81" t="s">
        <v>2883</v>
      </c>
      <c r="D29" s="90" t="s">
        <v>4</v>
      </c>
      <c r="E29" s="91" t="s">
        <v>1</v>
      </c>
      <c r="F29" s="92">
        <v>10136.900000000001</v>
      </c>
      <c r="G29" s="92"/>
      <c r="H29" s="91" t="s">
        <v>3003</v>
      </c>
      <c r="I29" s="81" t="s">
        <v>2636</v>
      </c>
      <c r="J29" s="91"/>
      <c r="K29" s="121" t="s">
        <v>3045</v>
      </c>
    </row>
    <row r="30" spans="2:11" x14ac:dyDescent="0.25">
      <c r="B30" s="1">
        <v>1</v>
      </c>
      <c r="C30" s="106">
        <v>2</v>
      </c>
      <c r="D30" s="86" t="s">
        <v>2814</v>
      </c>
      <c r="E30" s="87"/>
      <c r="F30" s="88"/>
      <c r="G30" s="88"/>
      <c r="H30" s="87"/>
      <c r="I30" s="81"/>
      <c r="J30" s="81"/>
      <c r="K30" s="121"/>
    </row>
    <row r="31" spans="2:11" x14ac:dyDescent="0.25">
      <c r="B31" s="1">
        <v>1</v>
      </c>
      <c r="C31" s="106" t="s">
        <v>2695</v>
      </c>
      <c r="D31" s="86" t="s">
        <v>2814</v>
      </c>
      <c r="E31" s="87"/>
      <c r="F31" s="88"/>
      <c r="G31" s="88"/>
      <c r="H31" s="81"/>
      <c r="I31" s="89"/>
      <c r="J31" s="89"/>
      <c r="K31" s="120"/>
    </row>
    <row r="32" spans="2:11" ht="25.5" x14ac:dyDescent="0.25">
      <c r="B32" s="1">
        <v>2</v>
      </c>
      <c r="C32" s="81" t="s">
        <v>2696</v>
      </c>
      <c r="D32" s="80" t="s">
        <v>2677</v>
      </c>
      <c r="E32" s="81" t="s">
        <v>2669</v>
      </c>
      <c r="F32" s="82">
        <f>VLOOKUP(I32,MTZ_PRECIOS_IDU,4,0)</f>
        <v>131457</v>
      </c>
      <c r="G32" s="82"/>
      <c r="H32" s="81" t="s">
        <v>3002</v>
      </c>
      <c r="I32" s="81">
        <v>6333</v>
      </c>
      <c r="J32" s="80" t="s">
        <v>2482</v>
      </c>
      <c r="K32" s="121"/>
    </row>
    <row r="33" spans="2:11" ht="25.5" x14ac:dyDescent="0.25">
      <c r="B33" s="1">
        <v>2</v>
      </c>
      <c r="C33" s="81" t="s">
        <v>2697</v>
      </c>
      <c r="D33" s="80" t="s">
        <v>3072</v>
      </c>
      <c r="E33" s="81" t="s">
        <v>2647</v>
      </c>
      <c r="F33" s="82">
        <v>159000</v>
      </c>
      <c r="G33" s="82"/>
      <c r="H33" s="81" t="s">
        <v>3003</v>
      </c>
      <c r="I33" s="81" t="s">
        <v>2636</v>
      </c>
      <c r="J33" s="80"/>
      <c r="K33" s="121" t="s">
        <v>3045</v>
      </c>
    </row>
    <row r="34" spans="2:11" x14ac:dyDescent="0.25">
      <c r="B34" s="1">
        <v>1</v>
      </c>
      <c r="C34" s="106" t="s">
        <v>2698</v>
      </c>
      <c r="D34" s="86" t="s">
        <v>2815</v>
      </c>
      <c r="E34" s="87"/>
      <c r="F34" s="88"/>
      <c r="G34" s="88"/>
      <c r="H34" s="81"/>
      <c r="I34" s="81"/>
      <c r="J34" s="81"/>
      <c r="K34" s="121"/>
    </row>
    <row r="35" spans="2:11" ht="25.5" x14ac:dyDescent="0.25">
      <c r="B35" s="1">
        <v>2</v>
      </c>
      <c r="C35" s="81" t="s">
        <v>2699</v>
      </c>
      <c r="D35" s="80" t="s">
        <v>2816</v>
      </c>
      <c r="E35" s="81" t="s">
        <v>2647</v>
      </c>
      <c r="F35" s="82">
        <f>VLOOKUP(I35,MTZ_PRECIOS_IDU,4,0)</f>
        <v>8263</v>
      </c>
      <c r="G35" s="82"/>
      <c r="H35" s="81" t="s">
        <v>3002</v>
      </c>
      <c r="I35" s="81">
        <v>4676</v>
      </c>
      <c r="J35" s="80" t="s">
        <v>1136</v>
      </c>
      <c r="K35" s="121"/>
    </row>
    <row r="36" spans="2:11" x14ac:dyDescent="0.25">
      <c r="B36" s="1">
        <v>2</v>
      </c>
      <c r="C36" s="81" t="s">
        <v>2700</v>
      </c>
      <c r="D36" s="80" t="s">
        <v>2817</v>
      </c>
      <c r="E36" s="81" t="s">
        <v>134</v>
      </c>
      <c r="F36" s="82">
        <v>4825</v>
      </c>
      <c r="G36" s="82"/>
      <c r="H36" s="81" t="s">
        <v>3003</v>
      </c>
      <c r="I36" s="81" t="s">
        <v>2636</v>
      </c>
      <c r="J36" s="81"/>
      <c r="K36" s="121" t="s">
        <v>3045</v>
      </c>
    </row>
    <row r="37" spans="2:11" x14ac:dyDescent="0.25">
      <c r="B37" s="1">
        <v>1</v>
      </c>
      <c r="C37" s="106">
        <v>3</v>
      </c>
      <c r="D37" s="86" t="s">
        <v>2813</v>
      </c>
      <c r="E37" s="87"/>
      <c r="F37" s="88"/>
      <c r="G37" s="88"/>
      <c r="H37" s="87"/>
      <c r="I37" s="81"/>
      <c r="J37" s="81"/>
      <c r="K37" s="121"/>
    </row>
    <row r="38" spans="2:11" x14ac:dyDescent="0.25">
      <c r="B38" s="1">
        <v>1</v>
      </c>
      <c r="C38" s="106" t="s">
        <v>2701</v>
      </c>
      <c r="D38" s="86" t="s">
        <v>2867</v>
      </c>
      <c r="E38" s="87"/>
      <c r="F38" s="88"/>
      <c r="G38" s="88"/>
      <c r="H38" s="81"/>
      <c r="I38" s="81"/>
      <c r="J38" s="81"/>
      <c r="K38" s="121"/>
    </row>
    <row r="39" spans="2:11" x14ac:dyDescent="0.25">
      <c r="B39" s="1">
        <v>2</v>
      </c>
      <c r="C39" s="81" t="s">
        <v>2702</v>
      </c>
      <c r="D39" s="80" t="s">
        <v>2629</v>
      </c>
      <c r="E39" s="81" t="s">
        <v>2669</v>
      </c>
      <c r="F39" s="82">
        <v>381280</v>
      </c>
      <c r="G39" s="82" t="s">
        <v>3061</v>
      </c>
      <c r="H39" s="81" t="s">
        <v>3002</v>
      </c>
      <c r="I39" s="81">
        <v>3203</v>
      </c>
      <c r="J39" s="80" t="s">
        <v>118</v>
      </c>
      <c r="K39" s="121"/>
    </row>
    <row r="40" spans="2:11" ht="38.25" x14ac:dyDescent="0.25">
      <c r="B40" s="1">
        <v>2</v>
      </c>
      <c r="C40" s="81" t="s">
        <v>2703</v>
      </c>
      <c r="D40" s="80" t="s">
        <v>2963</v>
      </c>
      <c r="E40" s="81" t="s">
        <v>2669</v>
      </c>
      <c r="F40" s="82">
        <v>962000</v>
      </c>
      <c r="G40" s="82"/>
      <c r="H40" s="81" t="s">
        <v>3003</v>
      </c>
      <c r="I40" s="81" t="s">
        <v>2636</v>
      </c>
      <c r="J40" s="80"/>
      <c r="K40" s="121" t="s">
        <v>3045</v>
      </c>
    </row>
    <row r="41" spans="2:11" ht="38.25" x14ac:dyDescent="0.25">
      <c r="B41" s="1">
        <v>2</v>
      </c>
      <c r="C41" s="81" t="s">
        <v>2961</v>
      </c>
      <c r="D41" s="80" t="s">
        <v>2962</v>
      </c>
      <c r="E41" s="81" t="s">
        <v>2669</v>
      </c>
      <c r="F41" s="82">
        <f>VLOOKUP(I41,MTZ_PRECIOS_IDU,4,0)</f>
        <v>749361</v>
      </c>
      <c r="G41" s="82"/>
      <c r="H41" s="107" t="s">
        <v>3002</v>
      </c>
      <c r="I41" s="81">
        <v>5422</v>
      </c>
      <c r="J41" s="80" t="s">
        <v>1776</v>
      </c>
      <c r="K41" s="121"/>
    </row>
    <row r="42" spans="2:11" x14ac:dyDescent="0.25">
      <c r="B42" s="1">
        <v>1</v>
      </c>
      <c r="C42" s="106">
        <v>4</v>
      </c>
      <c r="D42" s="86" t="s">
        <v>2812</v>
      </c>
      <c r="E42" s="87"/>
      <c r="F42" s="88"/>
      <c r="G42" s="88"/>
      <c r="H42" s="81"/>
      <c r="I42" s="81"/>
      <c r="J42" s="81"/>
      <c r="K42" s="121"/>
    </row>
    <row r="43" spans="2:11" x14ac:dyDescent="0.25">
      <c r="B43" s="1">
        <v>1</v>
      </c>
      <c r="C43" s="106" t="s">
        <v>2705</v>
      </c>
      <c r="D43" s="86" t="s">
        <v>2868</v>
      </c>
      <c r="E43" s="87"/>
      <c r="F43" s="88"/>
      <c r="G43" s="88"/>
      <c r="H43" s="81"/>
      <c r="I43" s="81"/>
      <c r="J43" s="80"/>
      <c r="K43" s="121"/>
    </row>
    <row r="44" spans="2:11" ht="25.5" x14ac:dyDescent="0.25">
      <c r="B44" s="1">
        <v>2</v>
      </c>
      <c r="C44" s="81" t="s">
        <v>2706</v>
      </c>
      <c r="D44" s="80" t="s">
        <v>2681</v>
      </c>
      <c r="E44" s="81" t="s">
        <v>112</v>
      </c>
      <c r="F44" s="82">
        <v>3070</v>
      </c>
      <c r="G44" s="82"/>
      <c r="H44" s="81" t="s">
        <v>3003</v>
      </c>
      <c r="I44" s="81" t="s">
        <v>2636</v>
      </c>
      <c r="J44" s="81"/>
      <c r="K44" s="121" t="s">
        <v>3045</v>
      </c>
    </row>
    <row r="45" spans="2:11" x14ac:dyDescent="0.25">
      <c r="B45" s="1">
        <v>1</v>
      </c>
      <c r="C45" s="106">
        <v>5</v>
      </c>
      <c r="D45" s="86" t="s">
        <v>2757</v>
      </c>
      <c r="E45" s="87"/>
      <c r="F45" s="88"/>
      <c r="G45" s="88"/>
      <c r="H45" s="81"/>
      <c r="I45" s="81"/>
      <c r="J45" s="81"/>
      <c r="K45" s="121"/>
    </row>
    <row r="46" spans="2:11" x14ac:dyDescent="0.25">
      <c r="B46" s="1">
        <v>1</v>
      </c>
      <c r="C46" s="106" t="s">
        <v>2707</v>
      </c>
      <c r="D46" s="86" t="s">
        <v>2818</v>
      </c>
      <c r="E46" s="87"/>
      <c r="F46" s="88"/>
      <c r="G46" s="88"/>
      <c r="H46" s="81"/>
      <c r="I46" s="81"/>
      <c r="J46" s="80"/>
      <c r="K46" s="121"/>
    </row>
    <row r="47" spans="2:11" ht="25.5" x14ac:dyDescent="0.25">
      <c r="B47" s="1">
        <v>2</v>
      </c>
      <c r="C47" s="81" t="s">
        <v>2708</v>
      </c>
      <c r="D47" s="80" t="s">
        <v>2628</v>
      </c>
      <c r="E47" s="81" t="s">
        <v>2669</v>
      </c>
      <c r="F47" s="82">
        <v>59980</v>
      </c>
      <c r="G47" s="82" t="s">
        <v>3073</v>
      </c>
      <c r="H47" s="81" t="s">
        <v>3002</v>
      </c>
      <c r="I47" s="81">
        <v>3052</v>
      </c>
      <c r="J47" s="80" t="s">
        <v>186</v>
      </c>
      <c r="K47" s="121"/>
    </row>
    <row r="48" spans="2:11" ht="38.25" x14ac:dyDescent="0.25">
      <c r="B48" s="1">
        <v>2</v>
      </c>
      <c r="C48" s="81" t="s">
        <v>2709</v>
      </c>
      <c r="D48" s="80" t="s">
        <v>2672</v>
      </c>
      <c r="E48" s="81" t="s">
        <v>2669</v>
      </c>
      <c r="F48" s="82">
        <v>132499</v>
      </c>
      <c r="G48" s="82"/>
      <c r="H48" s="81" t="s">
        <v>3002</v>
      </c>
      <c r="I48" s="81">
        <v>4837</v>
      </c>
      <c r="J48" s="80" t="s">
        <v>1263</v>
      </c>
      <c r="K48" s="121"/>
    </row>
    <row r="49" spans="2:11" ht="38.25" x14ac:dyDescent="0.25">
      <c r="B49" s="1">
        <v>2</v>
      </c>
      <c r="C49" s="81" t="s">
        <v>2710</v>
      </c>
      <c r="D49" s="80" t="s">
        <v>2670</v>
      </c>
      <c r="E49" s="81" t="s">
        <v>2669</v>
      </c>
      <c r="F49" s="82">
        <v>51133</v>
      </c>
      <c r="G49" s="82"/>
      <c r="H49" s="81" t="s">
        <v>3002</v>
      </c>
      <c r="I49" s="89">
        <v>4792</v>
      </c>
      <c r="J49" s="80" t="s">
        <v>3074</v>
      </c>
      <c r="K49" s="120"/>
    </row>
    <row r="50" spans="2:11" ht="25.5" x14ac:dyDescent="0.25">
      <c r="B50" s="1">
        <v>2</v>
      </c>
      <c r="C50" s="81" t="s">
        <v>2779</v>
      </c>
      <c r="D50" s="80" t="s">
        <v>2940</v>
      </c>
      <c r="E50" s="81" t="s">
        <v>2669</v>
      </c>
      <c r="F50" s="82">
        <v>73600</v>
      </c>
      <c r="G50" s="82"/>
      <c r="H50" s="81" t="s">
        <v>2941</v>
      </c>
      <c r="I50" s="81" t="s">
        <v>2942</v>
      </c>
      <c r="J50" s="81" t="s">
        <v>3004</v>
      </c>
      <c r="K50" s="121" t="s">
        <v>3005</v>
      </c>
    </row>
    <row r="51" spans="2:11" ht="38.25" x14ac:dyDescent="0.25">
      <c r="B51" s="1">
        <v>2</v>
      </c>
      <c r="C51" s="81" t="s">
        <v>2939</v>
      </c>
      <c r="D51" s="80" t="s">
        <v>2938</v>
      </c>
      <c r="E51" s="81" t="s">
        <v>2669</v>
      </c>
      <c r="F51" s="82">
        <f>VLOOKUP(I51,MTZ_PRECIOS_IDU,4,0)</f>
        <v>20436</v>
      </c>
      <c r="G51" s="82"/>
      <c r="H51" s="81" t="s">
        <v>3002</v>
      </c>
      <c r="I51" s="81">
        <v>3050</v>
      </c>
      <c r="J51" s="80" t="s">
        <v>185</v>
      </c>
      <c r="K51" s="121"/>
    </row>
    <row r="52" spans="2:11" x14ac:dyDescent="0.25">
      <c r="B52" s="1">
        <v>1</v>
      </c>
      <c r="C52" s="106" t="s">
        <v>2711</v>
      </c>
      <c r="D52" s="86" t="s">
        <v>2819</v>
      </c>
      <c r="E52" s="87"/>
      <c r="F52" s="88"/>
      <c r="G52" s="88"/>
      <c r="H52" s="81"/>
      <c r="I52" s="89"/>
      <c r="J52" s="89"/>
      <c r="K52" s="121"/>
    </row>
    <row r="53" spans="2:11" x14ac:dyDescent="0.25">
      <c r="B53" s="1">
        <v>2</v>
      </c>
      <c r="C53" s="81" t="s">
        <v>2821</v>
      </c>
      <c r="D53" s="80" t="s">
        <v>2824</v>
      </c>
      <c r="E53" s="81" t="s">
        <v>2669</v>
      </c>
      <c r="F53" s="82">
        <v>59500</v>
      </c>
      <c r="G53" s="82"/>
      <c r="H53" s="81" t="s">
        <v>3003</v>
      </c>
      <c r="I53" s="81" t="s">
        <v>2636</v>
      </c>
      <c r="J53" s="80"/>
      <c r="K53" s="121" t="s">
        <v>3045</v>
      </c>
    </row>
    <row r="54" spans="2:11" ht="38.25" x14ac:dyDescent="0.25">
      <c r="B54" s="1">
        <v>2</v>
      </c>
      <c r="C54" s="81" t="s">
        <v>2822</v>
      </c>
      <c r="D54" s="80" t="s">
        <v>2734</v>
      </c>
      <c r="E54" s="81" t="s">
        <v>2669</v>
      </c>
      <c r="F54" s="82">
        <f>VLOOKUP(I54,MTZ_PRECIOS_IDU,4,0)</f>
        <v>104753</v>
      </c>
      <c r="G54" s="82"/>
      <c r="H54" s="107" t="s">
        <v>3002</v>
      </c>
      <c r="I54" s="81">
        <v>4556</v>
      </c>
      <c r="J54" s="80" t="s">
        <v>1022</v>
      </c>
      <c r="K54" s="121"/>
    </row>
    <row r="55" spans="2:11" ht="38.25" x14ac:dyDescent="0.25">
      <c r="B55" s="1">
        <v>2</v>
      </c>
      <c r="C55" s="81" t="s">
        <v>2935</v>
      </c>
      <c r="D55" s="80" t="s">
        <v>2680</v>
      </c>
      <c r="E55" s="81" t="s">
        <v>2669</v>
      </c>
      <c r="F55" s="82">
        <f>VLOOKUP(I55,MTZ_PRECIOS_IDU,4,0)</f>
        <v>109444</v>
      </c>
      <c r="G55" s="82"/>
      <c r="H55" s="107" t="s">
        <v>3002</v>
      </c>
      <c r="I55" s="81">
        <v>4158</v>
      </c>
      <c r="J55" s="80" t="s">
        <v>803</v>
      </c>
      <c r="K55" s="121"/>
    </row>
    <row r="56" spans="2:11" x14ac:dyDescent="0.25">
      <c r="B56" s="1">
        <v>1</v>
      </c>
      <c r="C56" s="106">
        <v>6</v>
      </c>
      <c r="D56" s="86" t="s">
        <v>2964</v>
      </c>
      <c r="E56" s="87"/>
      <c r="F56" s="88"/>
      <c r="G56" s="88"/>
      <c r="H56" s="81"/>
      <c r="I56" s="81"/>
      <c r="J56" s="81"/>
      <c r="K56" s="121"/>
    </row>
    <row r="57" spans="2:11" x14ac:dyDescent="0.25">
      <c r="B57" s="1">
        <v>1</v>
      </c>
      <c r="C57" s="106" t="s">
        <v>2712</v>
      </c>
      <c r="D57" s="86" t="s">
        <v>2652</v>
      </c>
      <c r="E57" s="87"/>
      <c r="F57" s="88"/>
      <c r="G57" s="88"/>
      <c r="H57" s="81"/>
      <c r="I57" s="89"/>
      <c r="J57" s="89"/>
      <c r="K57" s="121"/>
    </row>
    <row r="58" spans="2:11" ht="25.5" x14ac:dyDescent="0.25">
      <c r="B58" s="1">
        <v>2</v>
      </c>
      <c r="C58" s="81" t="s">
        <v>2713</v>
      </c>
      <c r="D58" s="80" t="s">
        <v>2660</v>
      </c>
      <c r="E58" s="81" t="s">
        <v>134</v>
      </c>
      <c r="F58" s="82">
        <v>469033</v>
      </c>
      <c r="G58" s="82"/>
      <c r="H58" s="81" t="s">
        <v>3003</v>
      </c>
      <c r="I58" s="81" t="s">
        <v>2636</v>
      </c>
      <c r="J58" s="80" t="s">
        <v>3051</v>
      </c>
      <c r="K58" s="121" t="s">
        <v>3045</v>
      </c>
    </row>
    <row r="59" spans="2:11" ht="25.5" x14ac:dyDescent="0.25">
      <c r="B59" s="1">
        <v>2</v>
      </c>
      <c r="C59" s="81" t="s">
        <v>2714</v>
      </c>
      <c r="D59" s="80" t="s">
        <v>2659</v>
      </c>
      <c r="E59" s="81" t="s">
        <v>134</v>
      </c>
      <c r="F59" s="82">
        <v>567567</v>
      </c>
      <c r="G59" s="82"/>
      <c r="H59" s="81" t="s">
        <v>3003</v>
      </c>
      <c r="I59" s="81" t="s">
        <v>2636</v>
      </c>
      <c r="J59" s="80" t="s">
        <v>3051</v>
      </c>
      <c r="K59" s="121" t="s">
        <v>3045</v>
      </c>
    </row>
    <row r="60" spans="2:11" x14ac:dyDescent="0.25">
      <c r="B60" s="1">
        <v>2</v>
      </c>
      <c r="C60" s="81" t="s">
        <v>2715</v>
      </c>
      <c r="D60" s="80" t="s">
        <v>2661</v>
      </c>
      <c r="E60" s="81" t="s">
        <v>2641</v>
      </c>
      <c r="F60" s="82">
        <v>3984000</v>
      </c>
      <c r="G60" s="82"/>
      <c r="H60" s="81" t="s">
        <v>3003</v>
      </c>
      <c r="I60" s="81" t="s">
        <v>2636</v>
      </c>
      <c r="J60" s="80"/>
      <c r="K60" s="121" t="s">
        <v>3045</v>
      </c>
    </row>
    <row r="61" spans="2:11" x14ac:dyDescent="0.25">
      <c r="B61" s="1">
        <v>2</v>
      </c>
      <c r="C61" s="81" t="s">
        <v>2716</v>
      </c>
      <c r="D61" s="80" t="s">
        <v>2662</v>
      </c>
      <c r="E61" s="81" t="s">
        <v>2641</v>
      </c>
      <c r="F61" s="82">
        <v>4675000</v>
      </c>
      <c r="G61" s="82"/>
      <c r="H61" s="81" t="s">
        <v>3003</v>
      </c>
      <c r="I61" s="81" t="s">
        <v>2636</v>
      </c>
      <c r="J61" s="80"/>
      <c r="K61" s="121" t="s">
        <v>3045</v>
      </c>
    </row>
    <row r="62" spans="2:11" ht="25.5" x14ac:dyDescent="0.25">
      <c r="B62" s="1">
        <v>2</v>
      </c>
      <c r="C62" s="81" t="s">
        <v>2717</v>
      </c>
      <c r="D62" s="80" t="s">
        <v>3009</v>
      </c>
      <c r="E62" s="81" t="s">
        <v>134</v>
      </c>
      <c r="F62" s="82">
        <v>88881</v>
      </c>
      <c r="G62" s="82" t="s">
        <v>3032</v>
      </c>
      <c r="H62" s="81" t="s">
        <v>3002</v>
      </c>
      <c r="I62" s="81">
        <v>3227</v>
      </c>
      <c r="J62" s="80" t="s">
        <v>3075</v>
      </c>
      <c r="K62" s="121"/>
    </row>
    <row r="63" spans="2:11" ht="25.5" x14ac:dyDescent="0.25">
      <c r="B63" s="1">
        <v>2</v>
      </c>
      <c r="C63" s="81" t="s">
        <v>2718</v>
      </c>
      <c r="D63" s="80" t="s">
        <v>3010</v>
      </c>
      <c r="E63" s="81" t="s">
        <v>134</v>
      </c>
      <c r="F63" s="82">
        <v>317054</v>
      </c>
      <c r="G63" s="82" t="s">
        <v>3032</v>
      </c>
      <c r="H63" s="81" t="s">
        <v>3002</v>
      </c>
      <c r="I63" s="81">
        <v>3230</v>
      </c>
      <c r="J63" s="80" t="s">
        <v>3076</v>
      </c>
      <c r="K63" s="121"/>
    </row>
    <row r="64" spans="2:11" ht="25.5" x14ac:dyDescent="0.25">
      <c r="B64" s="1">
        <v>2</v>
      </c>
      <c r="C64" s="81" t="s">
        <v>2719</v>
      </c>
      <c r="D64" s="80" t="s">
        <v>3077</v>
      </c>
      <c r="E64" s="81" t="s">
        <v>2641</v>
      </c>
      <c r="F64" s="82">
        <v>1000357</v>
      </c>
      <c r="G64" s="82" t="s">
        <v>3032</v>
      </c>
      <c r="H64" s="81" t="s">
        <v>3002</v>
      </c>
      <c r="I64" s="81">
        <v>3543</v>
      </c>
      <c r="J64" s="80" t="s">
        <v>460</v>
      </c>
      <c r="K64" s="121"/>
    </row>
    <row r="65" spans="2:11" ht="25.5" x14ac:dyDescent="0.25">
      <c r="B65" s="1">
        <v>2</v>
      </c>
      <c r="C65" s="81" t="s">
        <v>2780</v>
      </c>
      <c r="D65" s="80" t="s">
        <v>3011</v>
      </c>
      <c r="E65" s="81" t="s">
        <v>2641</v>
      </c>
      <c r="F65" s="82">
        <v>1107732</v>
      </c>
      <c r="G65" s="82" t="s">
        <v>3032</v>
      </c>
      <c r="H65" s="81" t="s">
        <v>3002</v>
      </c>
      <c r="I65" s="81">
        <v>3309</v>
      </c>
      <c r="J65" s="80" t="s">
        <v>312</v>
      </c>
      <c r="K65" s="121"/>
    </row>
    <row r="66" spans="2:11" ht="25.5" x14ac:dyDescent="0.25">
      <c r="B66" s="1">
        <v>2</v>
      </c>
      <c r="C66" s="81" t="s">
        <v>2781</v>
      </c>
      <c r="D66" s="80" t="s">
        <v>3078</v>
      </c>
      <c r="E66" s="81" t="s">
        <v>2641</v>
      </c>
      <c r="F66" s="82">
        <v>1417370</v>
      </c>
      <c r="G66" s="82" t="s">
        <v>3032</v>
      </c>
      <c r="H66" s="81" t="s">
        <v>3002</v>
      </c>
      <c r="I66" s="81">
        <v>3297</v>
      </c>
      <c r="J66" s="80" t="s">
        <v>301</v>
      </c>
      <c r="K66" s="121"/>
    </row>
    <row r="67" spans="2:11" ht="25.5" x14ac:dyDescent="0.25">
      <c r="B67" s="1">
        <v>2</v>
      </c>
      <c r="C67" s="81" t="s">
        <v>2782</v>
      </c>
      <c r="D67" s="80" t="s">
        <v>3012</v>
      </c>
      <c r="E67" s="81" t="s">
        <v>2641</v>
      </c>
      <c r="F67" s="82">
        <v>243882</v>
      </c>
      <c r="G67" s="82" t="s">
        <v>3032</v>
      </c>
      <c r="H67" s="81" t="s">
        <v>3002</v>
      </c>
      <c r="I67" s="81">
        <v>3317</v>
      </c>
      <c r="J67" s="80" t="s">
        <v>319</v>
      </c>
      <c r="K67" s="121"/>
    </row>
    <row r="68" spans="2:11" ht="25.5" x14ac:dyDescent="0.25">
      <c r="B68" s="1">
        <v>2</v>
      </c>
      <c r="C68" s="81" t="s">
        <v>2783</v>
      </c>
      <c r="D68" s="80" t="s">
        <v>3013</v>
      </c>
      <c r="E68" s="81" t="s">
        <v>2641</v>
      </c>
      <c r="F68" s="82">
        <v>292672</v>
      </c>
      <c r="G68" s="82" t="s">
        <v>3032</v>
      </c>
      <c r="H68" s="81" t="s">
        <v>3002</v>
      </c>
      <c r="I68" s="81">
        <v>3306</v>
      </c>
      <c r="J68" s="80" t="s">
        <v>309</v>
      </c>
      <c r="K68" s="121"/>
    </row>
    <row r="69" spans="2:11" ht="25.5" x14ac:dyDescent="0.25">
      <c r="B69" s="1">
        <v>2</v>
      </c>
      <c r="C69" s="81" t="s">
        <v>2784</v>
      </c>
      <c r="D69" s="80" t="s">
        <v>3014</v>
      </c>
      <c r="E69" s="81" t="s">
        <v>2641</v>
      </c>
      <c r="F69" s="82">
        <v>350208</v>
      </c>
      <c r="G69" s="82" t="s">
        <v>3032</v>
      </c>
      <c r="H69" s="81" t="s">
        <v>3002</v>
      </c>
      <c r="I69" s="81">
        <v>3294</v>
      </c>
      <c r="J69" s="80" t="s">
        <v>298</v>
      </c>
      <c r="K69" s="121"/>
    </row>
    <row r="70" spans="2:11" x14ac:dyDescent="0.25">
      <c r="B70" s="1">
        <v>2</v>
      </c>
      <c r="C70" s="81" t="s">
        <v>2785</v>
      </c>
      <c r="D70" s="80" t="s">
        <v>3015</v>
      </c>
      <c r="E70" s="81" t="s">
        <v>2641</v>
      </c>
      <c r="F70" s="82">
        <v>1418230</v>
      </c>
      <c r="G70" s="82" t="s">
        <v>3032</v>
      </c>
      <c r="H70" s="81" t="s">
        <v>3002</v>
      </c>
      <c r="I70" s="81">
        <v>3268</v>
      </c>
      <c r="J70" s="80" t="s">
        <v>274</v>
      </c>
      <c r="K70" s="121"/>
    </row>
    <row r="71" spans="2:11" x14ac:dyDescent="0.25">
      <c r="B71" s="1">
        <v>2</v>
      </c>
      <c r="C71" s="81" t="s">
        <v>2786</v>
      </c>
      <c r="D71" s="80" t="s">
        <v>3016</v>
      </c>
      <c r="E71" s="81" t="s">
        <v>2641</v>
      </c>
      <c r="F71" s="82">
        <v>1710970</v>
      </c>
      <c r="G71" s="82" t="s">
        <v>3032</v>
      </c>
      <c r="H71" s="81" t="s">
        <v>3002</v>
      </c>
      <c r="I71" s="81">
        <v>3269</v>
      </c>
      <c r="J71" s="80" t="s">
        <v>275</v>
      </c>
      <c r="K71" s="121"/>
    </row>
    <row r="72" spans="2:11" x14ac:dyDescent="0.25">
      <c r="B72" s="1">
        <v>2</v>
      </c>
      <c r="C72" s="81" t="s">
        <v>2787</v>
      </c>
      <c r="D72" s="80" t="s">
        <v>3017</v>
      </c>
      <c r="E72" s="81" t="s">
        <v>2641</v>
      </c>
      <c r="F72" s="82">
        <v>422744</v>
      </c>
      <c r="G72" s="82" t="s">
        <v>3032</v>
      </c>
      <c r="H72" s="81" t="s">
        <v>3002</v>
      </c>
      <c r="I72" s="81">
        <v>3254</v>
      </c>
      <c r="J72" s="80" t="s">
        <v>261</v>
      </c>
      <c r="K72" s="121"/>
    </row>
    <row r="73" spans="2:11" x14ac:dyDescent="0.25">
      <c r="B73" s="1">
        <v>2</v>
      </c>
      <c r="C73" s="81" t="s">
        <v>2788</v>
      </c>
      <c r="D73" s="80" t="s">
        <v>3018</v>
      </c>
      <c r="E73" s="81" t="s">
        <v>2641</v>
      </c>
      <c r="F73" s="82">
        <v>2525406</v>
      </c>
      <c r="G73" s="82" t="s">
        <v>3032</v>
      </c>
      <c r="H73" s="81" t="s">
        <v>3002</v>
      </c>
      <c r="I73" s="81">
        <v>3272</v>
      </c>
      <c r="J73" s="80" t="s">
        <v>278</v>
      </c>
      <c r="K73" s="121"/>
    </row>
    <row r="74" spans="2:11" x14ac:dyDescent="0.25">
      <c r="B74" s="1">
        <v>2</v>
      </c>
      <c r="C74" s="81" t="s">
        <v>2789</v>
      </c>
      <c r="D74" s="80" t="s">
        <v>3019</v>
      </c>
      <c r="E74" s="81" t="s">
        <v>2641</v>
      </c>
      <c r="F74" s="82">
        <v>142478</v>
      </c>
      <c r="G74" s="82" t="s">
        <v>3032</v>
      </c>
      <c r="H74" s="81" t="s">
        <v>3002</v>
      </c>
      <c r="I74" s="81">
        <v>3603</v>
      </c>
      <c r="J74" s="80" t="s">
        <v>3079</v>
      </c>
      <c r="K74" s="121"/>
    </row>
    <row r="75" spans="2:11" x14ac:dyDescent="0.25">
      <c r="B75" s="1">
        <v>2</v>
      </c>
      <c r="C75" s="81" t="s">
        <v>2790</v>
      </c>
      <c r="D75" s="80" t="s">
        <v>3020</v>
      </c>
      <c r="E75" s="81" t="s">
        <v>2641</v>
      </c>
      <c r="F75" s="82">
        <v>253650</v>
      </c>
      <c r="G75" s="82" t="s">
        <v>3032</v>
      </c>
      <c r="H75" s="81" t="s">
        <v>3002</v>
      </c>
      <c r="I75" s="81">
        <v>3604</v>
      </c>
      <c r="J75" s="80" t="s">
        <v>3080</v>
      </c>
      <c r="K75" s="121"/>
    </row>
    <row r="76" spans="2:11" x14ac:dyDescent="0.25">
      <c r="B76" s="1">
        <v>2</v>
      </c>
      <c r="C76" s="81" t="s">
        <v>2825</v>
      </c>
      <c r="D76" s="80" t="s">
        <v>3021</v>
      </c>
      <c r="E76" s="81" t="s">
        <v>2641</v>
      </c>
      <c r="F76" s="82">
        <v>703288</v>
      </c>
      <c r="G76" s="82" t="s">
        <v>3032</v>
      </c>
      <c r="H76" s="81" t="s">
        <v>3002</v>
      </c>
      <c r="I76" s="81">
        <v>3606</v>
      </c>
      <c r="J76" s="80" t="s">
        <v>3081</v>
      </c>
      <c r="K76" s="121"/>
    </row>
    <row r="77" spans="2:11" ht="25.5" x14ac:dyDescent="0.25">
      <c r="B77" s="1">
        <v>2</v>
      </c>
      <c r="C77" s="81" t="s">
        <v>2826</v>
      </c>
      <c r="D77" s="80" t="s">
        <v>3082</v>
      </c>
      <c r="E77" s="81" t="s">
        <v>2641</v>
      </c>
      <c r="F77" s="82">
        <v>1186170</v>
      </c>
      <c r="G77" s="82" t="s">
        <v>3032</v>
      </c>
      <c r="H77" s="81" t="s">
        <v>3002</v>
      </c>
      <c r="I77" s="81">
        <v>3324</v>
      </c>
      <c r="J77" s="80" t="s">
        <v>3083</v>
      </c>
      <c r="K77" s="121"/>
    </row>
    <row r="78" spans="2:11" ht="25.5" x14ac:dyDescent="0.25">
      <c r="B78" s="1">
        <v>2</v>
      </c>
      <c r="C78" s="81" t="s">
        <v>2827</v>
      </c>
      <c r="D78" s="80" t="s">
        <v>3084</v>
      </c>
      <c r="E78" s="81" t="s">
        <v>2641</v>
      </c>
      <c r="F78" s="82">
        <v>3889152</v>
      </c>
      <c r="G78" s="82" t="s">
        <v>3032</v>
      </c>
      <c r="H78" s="81" t="s">
        <v>3002</v>
      </c>
      <c r="I78" s="81">
        <v>4403</v>
      </c>
      <c r="J78" s="80" t="s">
        <v>3085</v>
      </c>
      <c r="K78" s="121"/>
    </row>
    <row r="79" spans="2:11" ht="25.5" x14ac:dyDescent="0.25">
      <c r="B79" s="1">
        <v>2</v>
      </c>
      <c r="C79" s="81" t="s">
        <v>2828</v>
      </c>
      <c r="D79" s="80" t="s">
        <v>3022</v>
      </c>
      <c r="E79" s="81" t="s">
        <v>2641</v>
      </c>
      <c r="F79" s="82">
        <v>2912820</v>
      </c>
      <c r="G79" s="82" t="s">
        <v>3032</v>
      </c>
      <c r="H79" s="81" t="s">
        <v>3002</v>
      </c>
      <c r="I79" s="81">
        <v>3329</v>
      </c>
      <c r="J79" s="80" t="s">
        <v>329</v>
      </c>
      <c r="K79" s="121"/>
    </row>
    <row r="80" spans="2:11" x14ac:dyDescent="0.25">
      <c r="B80" s="1">
        <v>2</v>
      </c>
      <c r="C80" s="81" t="s">
        <v>2829</v>
      </c>
      <c r="D80" s="80" t="s">
        <v>2663</v>
      </c>
      <c r="E80" s="81" t="s">
        <v>2641</v>
      </c>
      <c r="F80" s="82">
        <v>17515418.870000001</v>
      </c>
      <c r="G80" s="82"/>
      <c r="H80" s="81" t="s">
        <v>3003</v>
      </c>
      <c r="I80" s="81" t="s">
        <v>2636</v>
      </c>
      <c r="J80" s="80"/>
      <c r="K80" s="121" t="s">
        <v>3045</v>
      </c>
    </row>
    <row r="81" spans="2:11" x14ac:dyDescent="0.25">
      <c r="B81" s="1">
        <v>1</v>
      </c>
      <c r="C81" s="106" t="s">
        <v>2720</v>
      </c>
      <c r="D81" s="86" t="s">
        <v>2651</v>
      </c>
      <c r="E81" s="87"/>
      <c r="F81" s="88"/>
      <c r="G81" s="88"/>
      <c r="H81" s="81"/>
      <c r="I81" s="89"/>
      <c r="J81" s="89"/>
      <c r="K81" s="120"/>
    </row>
    <row r="82" spans="2:11" ht="25.5" x14ac:dyDescent="0.25">
      <c r="B82" s="1">
        <v>2</v>
      </c>
      <c r="C82" s="81" t="s">
        <v>2721</v>
      </c>
      <c r="D82" s="80" t="s">
        <v>3023</v>
      </c>
      <c r="E82" s="81" t="s">
        <v>134</v>
      </c>
      <c r="F82" s="82">
        <f>VLOOKUP(I82,MTZ_PRECIOS_IDU,4,0)</f>
        <v>21896</v>
      </c>
      <c r="G82" s="82" t="s">
        <v>3032</v>
      </c>
      <c r="H82" s="81" t="s">
        <v>3002</v>
      </c>
      <c r="I82" s="81">
        <v>3041</v>
      </c>
      <c r="J82" s="80" t="s">
        <v>3086</v>
      </c>
      <c r="K82" s="121"/>
    </row>
    <row r="83" spans="2:11" ht="25.5" x14ac:dyDescent="0.25">
      <c r="B83" s="1">
        <v>2</v>
      </c>
      <c r="C83" s="81" t="s">
        <v>2722</v>
      </c>
      <c r="D83" s="80" t="s">
        <v>3024</v>
      </c>
      <c r="E83" s="81" t="s">
        <v>134</v>
      </c>
      <c r="F83" s="82">
        <f>VLOOKUP(I83,MTZ_PRECIOS_IDU,4,0)</f>
        <v>38540</v>
      </c>
      <c r="G83" s="82" t="s">
        <v>3032</v>
      </c>
      <c r="H83" s="81" t="s">
        <v>3002</v>
      </c>
      <c r="I83" s="81">
        <v>3042</v>
      </c>
      <c r="J83" s="80" t="s">
        <v>3087</v>
      </c>
      <c r="K83" s="121"/>
    </row>
    <row r="84" spans="2:11" ht="25.5" x14ac:dyDescent="0.25">
      <c r="B84" s="1">
        <v>2</v>
      </c>
      <c r="C84" s="81" t="s">
        <v>2723</v>
      </c>
      <c r="D84" s="80" t="s">
        <v>3025</v>
      </c>
      <c r="E84" s="81" t="s">
        <v>134</v>
      </c>
      <c r="F84" s="82">
        <f>VLOOKUP(I84,MTZ_PRECIOS_IDU,4,0)</f>
        <v>51119</v>
      </c>
      <c r="G84" s="82" t="s">
        <v>3032</v>
      </c>
      <c r="H84" s="81" t="s">
        <v>3002</v>
      </c>
      <c r="I84" s="81">
        <v>3043</v>
      </c>
      <c r="J84" s="80" t="s">
        <v>3088</v>
      </c>
      <c r="K84" s="121"/>
    </row>
    <row r="85" spans="2:11" ht="25.5" x14ac:dyDescent="0.25">
      <c r="B85" s="1">
        <v>2</v>
      </c>
      <c r="C85" s="81" t="s">
        <v>2724</v>
      </c>
      <c r="D85" s="80" t="s">
        <v>3026</v>
      </c>
      <c r="E85" s="81" t="s">
        <v>134</v>
      </c>
      <c r="F85" s="82">
        <v>105279</v>
      </c>
      <c r="G85" s="82" t="s">
        <v>3032</v>
      </c>
      <c r="H85" s="81" t="s">
        <v>3002</v>
      </c>
      <c r="I85" s="81">
        <v>3045</v>
      </c>
      <c r="J85" s="80" t="s">
        <v>3089</v>
      </c>
      <c r="K85" s="121"/>
    </row>
    <row r="86" spans="2:11" ht="25.5" x14ac:dyDescent="0.25">
      <c r="B86" s="1">
        <v>2</v>
      </c>
      <c r="C86" s="81" t="s">
        <v>2725</v>
      </c>
      <c r="D86" s="80" t="s">
        <v>3027</v>
      </c>
      <c r="E86" s="81" t="s">
        <v>134</v>
      </c>
      <c r="F86" s="82">
        <v>167113</v>
      </c>
      <c r="G86" s="82" t="s">
        <v>3032</v>
      </c>
      <c r="H86" s="81" t="s">
        <v>3002</v>
      </c>
      <c r="I86" s="81">
        <v>3046</v>
      </c>
      <c r="J86" s="80" t="s">
        <v>3090</v>
      </c>
      <c r="K86" s="121"/>
    </row>
    <row r="87" spans="2:11" ht="25.5" x14ac:dyDescent="0.25">
      <c r="B87" s="1">
        <v>2</v>
      </c>
      <c r="C87" s="81" t="s">
        <v>2726</v>
      </c>
      <c r="D87" s="80" t="s">
        <v>3028</v>
      </c>
      <c r="E87" s="81" t="s">
        <v>134</v>
      </c>
      <c r="F87" s="82">
        <v>221641</v>
      </c>
      <c r="G87" s="82" t="s">
        <v>3032</v>
      </c>
      <c r="H87" s="81" t="s">
        <v>3002</v>
      </c>
      <c r="I87" s="81">
        <v>3047</v>
      </c>
      <c r="J87" s="80" t="s">
        <v>3091</v>
      </c>
      <c r="K87" s="121"/>
    </row>
    <row r="88" spans="2:11" ht="25.5" x14ac:dyDescent="0.25">
      <c r="B88" s="1">
        <v>2</v>
      </c>
      <c r="C88" s="81" t="s">
        <v>2727</v>
      </c>
      <c r="D88" s="80" t="s">
        <v>3029</v>
      </c>
      <c r="E88" s="81" t="s">
        <v>2641</v>
      </c>
      <c r="F88" s="82">
        <f>VLOOKUP(I88,MTZ_PRECIOS_IDU,4,0)</f>
        <v>18585</v>
      </c>
      <c r="G88" s="82" t="s">
        <v>3032</v>
      </c>
      <c r="H88" s="81" t="s">
        <v>3002</v>
      </c>
      <c r="I88" s="81">
        <v>5078</v>
      </c>
      <c r="J88" s="80" t="s">
        <v>1472</v>
      </c>
      <c r="K88" s="121"/>
    </row>
    <row r="89" spans="2:11" ht="38.25" x14ac:dyDescent="0.25">
      <c r="B89" s="1">
        <v>2</v>
      </c>
      <c r="C89" s="81" t="s">
        <v>2728</v>
      </c>
      <c r="D89" s="80" t="s">
        <v>3092</v>
      </c>
      <c r="E89" s="81" t="s">
        <v>2641</v>
      </c>
      <c r="F89" s="82">
        <v>1464220</v>
      </c>
      <c r="G89" s="82"/>
      <c r="H89" s="81" t="s">
        <v>3002</v>
      </c>
      <c r="I89" s="81">
        <v>4252</v>
      </c>
      <c r="J89" s="80" t="s">
        <v>3093</v>
      </c>
      <c r="K89" s="121"/>
    </row>
    <row r="90" spans="2:11" ht="38.25" x14ac:dyDescent="0.25">
      <c r="B90" s="1">
        <v>2</v>
      </c>
      <c r="C90" s="81" t="s">
        <v>2729</v>
      </c>
      <c r="D90" s="80" t="s">
        <v>2664</v>
      </c>
      <c r="E90" s="81" t="s">
        <v>134</v>
      </c>
      <c r="F90" s="82">
        <v>454858</v>
      </c>
      <c r="G90" s="82"/>
      <c r="H90" s="81" t="s">
        <v>3002</v>
      </c>
      <c r="I90" s="81">
        <v>3471</v>
      </c>
      <c r="J90" s="80" t="s">
        <v>3094</v>
      </c>
      <c r="K90" s="121"/>
    </row>
    <row r="91" spans="2:11" x14ac:dyDescent="0.25">
      <c r="B91" s="1">
        <v>2</v>
      </c>
      <c r="C91" s="116" t="s">
        <v>2830</v>
      </c>
      <c r="D91" s="117" t="s">
        <v>2665</v>
      </c>
      <c r="E91" s="116" t="s">
        <v>134</v>
      </c>
      <c r="F91" s="118">
        <v>303791.11</v>
      </c>
      <c r="G91" s="118" t="s">
        <v>3095</v>
      </c>
      <c r="H91" s="116" t="s">
        <v>3003</v>
      </c>
      <c r="I91" s="116" t="s">
        <v>2636</v>
      </c>
      <c r="J91" s="117"/>
      <c r="K91" s="122" t="s">
        <v>3045</v>
      </c>
    </row>
    <row r="92" spans="2:11" ht="38.25" x14ac:dyDescent="0.25">
      <c r="B92" s="1">
        <v>2</v>
      </c>
      <c r="C92" s="81" t="s">
        <v>2831</v>
      </c>
      <c r="D92" s="80" t="s">
        <v>2965</v>
      </c>
      <c r="E92" s="81" t="s">
        <v>2641</v>
      </c>
      <c r="F92" s="82">
        <v>531717</v>
      </c>
      <c r="G92" s="82"/>
      <c r="H92" s="81" t="s">
        <v>3002</v>
      </c>
      <c r="I92" s="81">
        <v>3473</v>
      </c>
      <c r="J92" s="80" t="s">
        <v>115</v>
      </c>
      <c r="K92" s="121"/>
    </row>
    <row r="93" spans="2:11" ht="38.25" x14ac:dyDescent="0.25">
      <c r="B93" s="1">
        <v>2</v>
      </c>
      <c r="C93" s="81" t="s">
        <v>2832</v>
      </c>
      <c r="D93" s="80" t="s">
        <v>2666</v>
      </c>
      <c r="E93" s="81" t="s">
        <v>2641</v>
      </c>
      <c r="F93" s="82">
        <v>88749</v>
      </c>
      <c r="G93" s="82"/>
      <c r="H93" s="81" t="s">
        <v>3002</v>
      </c>
      <c r="I93" s="81">
        <v>3722</v>
      </c>
      <c r="J93" s="80" t="s">
        <v>116</v>
      </c>
      <c r="K93" s="121"/>
    </row>
    <row r="94" spans="2:11" ht="38.25" x14ac:dyDescent="0.25">
      <c r="B94" s="1">
        <v>2</v>
      </c>
      <c r="C94" s="81" t="s">
        <v>2943</v>
      </c>
      <c r="D94" s="80" t="s">
        <v>2667</v>
      </c>
      <c r="E94" s="81" t="s">
        <v>2641</v>
      </c>
      <c r="F94" s="82">
        <v>499998</v>
      </c>
      <c r="G94" s="82"/>
      <c r="H94" s="81" t="s">
        <v>3003</v>
      </c>
      <c r="I94" s="81"/>
      <c r="J94" s="80"/>
      <c r="K94" s="121" t="s">
        <v>3045</v>
      </c>
    </row>
    <row r="95" spans="2:11" x14ac:dyDescent="0.25">
      <c r="B95" s="1">
        <v>2</v>
      </c>
      <c r="C95" s="81" t="s">
        <v>2945</v>
      </c>
      <c r="D95" s="80" t="s">
        <v>2954</v>
      </c>
      <c r="E95" s="81" t="s">
        <v>134</v>
      </c>
      <c r="F95" s="82">
        <v>787300</v>
      </c>
      <c r="G95" s="82"/>
      <c r="H95" s="81" t="s">
        <v>3003</v>
      </c>
      <c r="I95" s="81" t="s">
        <v>2636</v>
      </c>
      <c r="J95" s="80"/>
      <c r="K95" s="121" t="s">
        <v>3045</v>
      </c>
    </row>
    <row r="96" spans="2:11" ht="38.25" x14ac:dyDescent="0.25">
      <c r="B96" s="1">
        <v>2</v>
      </c>
      <c r="C96" s="81" t="s">
        <v>2946</v>
      </c>
      <c r="D96" s="80" t="s">
        <v>2668</v>
      </c>
      <c r="E96" s="81" t="s">
        <v>2641</v>
      </c>
      <c r="F96" s="82">
        <v>260984000</v>
      </c>
      <c r="G96" s="82"/>
      <c r="H96" s="81" t="s">
        <v>3006</v>
      </c>
      <c r="I96" s="81" t="s">
        <v>2636</v>
      </c>
      <c r="J96" s="80"/>
      <c r="K96" s="121" t="s">
        <v>3008</v>
      </c>
    </row>
    <row r="97" spans="2:11" x14ac:dyDescent="0.25">
      <c r="B97" s="1">
        <v>2</v>
      </c>
      <c r="C97" s="81" t="s">
        <v>2947</v>
      </c>
      <c r="D97" s="80" t="s">
        <v>2735</v>
      </c>
      <c r="E97" s="81" t="s">
        <v>2641</v>
      </c>
      <c r="F97" s="82">
        <v>3053045</v>
      </c>
      <c r="G97" s="82"/>
      <c r="H97" s="81" t="s">
        <v>3002</v>
      </c>
      <c r="I97" s="81">
        <v>4550</v>
      </c>
      <c r="J97" s="80" t="s">
        <v>3096</v>
      </c>
      <c r="K97" s="121"/>
    </row>
    <row r="98" spans="2:11" x14ac:dyDescent="0.25">
      <c r="B98" s="1">
        <v>2</v>
      </c>
      <c r="C98" s="81" t="s">
        <v>2948</v>
      </c>
      <c r="D98" s="80" t="s">
        <v>2944</v>
      </c>
      <c r="E98" s="81" t="s">
        <v>134</v>
      </c>
      <c r="F98" s="82">
        <v>652100</v>
      </c>
      <c r="G98" s="82"/>
      <c r="H98" s="81" t="s">
        <v>3003</v>
      </c>
      <c r="I98" s="81" t="s">
        <v>2636</v>
      </c>
      <c r="J98" s="80"/>
      <c r="K98" s="121" t="s">
        <v>3045</v>
      </c>
    </row>
    <row r="99" spans="2:11" x14ac:dyDescent="0.25">
      <c r="B99" s="1">
        <v>2</v>
      </c>
      <c r="C99" s="81" t="s">
        <v>2949</v>
      </c>
      <c r="D99" s="80" t="s">
        <v>2950</v>
      </c>
      <c r="E99" s="81" t="s">
        <v>2641</v>
      </c>
      <c r="F99" s="82">
        <v>820700</v>
      </c>
      <c r="G99" s="82"/>
      <c r="H99" s="81" t="s">
        <v>3003</v>
      </c>
      <c r="I99" s="81" t="s">
        <v>2636</v>
      </c>
      <c r="J99" s="80"/>
      <c r="K99" s="121" t="s">
        <v>3045</v>
      </c>
    </row>
    <row r="100" spans="2:11" x14ac:dyDescent="0.25">
      <c r="B100" s="1">
        <v>1</v>
      </c>
      <c r="C100" s="106">
        <v>7</v>
      </c>
      <c r="D100" s="93" t="s">
        <v>2772</v>
      </c>
      <c r="E100" s="94"/>
      <c r="F100" s="95"/>
      <c r="G100" s="95"/>
      <c r="H100" s="91"/>
      <c r="I100" s="91"/>
      <c r="J100" s="91"/>
      <c r="K100" s="121"/>
    </row>
    <row r="101" spans="2:11" x14ac:dyDescent="0.25">
      <c r="B101" s="1">
        <v>1</v>
      </c>
      <c r="C101" s="106" t="s">
        <v>2792</v>
      </c>
      <c r="D101" s="93" t="s">
        <v>2653</v>
      </c>
      <c r="E101" s="94"/>
      <c r="F101" s="95"/>
      <c r="G101" s="95"/>
      <c r="H101" s="91"/>
      <c r="I101" s="96"/>
      <c r="J101" s="96"/>
      <c r="K101" s="120"/>
    </row>
    <row r="102" spans="2:11" ht="38.25" x14ac:dyDescent="0.25">
      <c r="B102" s="1">
        <v>2</v>
      </c>
      <c r="C102" s="81" t="s">
        <v>2793</v>
      </c>
      <c r="D102" s="90" t="s">
        <v>2736</v>
      </c>
      <c r="E102" s="91" t="s">
        <v>2641</v>
      </c>
      <c r="F102" s="92">
        <v>1089253</v>
      </c>
      <c r="G102" s="92"/>
      <c r="H102" s="91" t="s">
        <v>3002</v>
      </c>
      <c r="I102" s="91">
        <v>4107</v>
      </c>
      <c r="J102" s="90" t="s">
        <v>3097</v>
      </c>
      <c r="K102" s="121"/>
    </row>
    <row r="103" spans="2:11" ht="25.5" x14ac:dyDescent="0.25">
      <c r="B103" s="1">
        <v>2</v>
      </c>
      <c r="C103" s="81" t="s">
        <v>2794</v>
      </c>
      <c r="D103" s="90" t="s">
        <v>126</v>
      </c>
      <c r="E103" s="91" t="s">
        <v>2641</v>
      </c>
      <c r="F103" s="92">
        <v>526833.26</v>
      </c>
      <c r="G103" s="92"/>
      <c r="H103" s="91"/>
      <c r="I103" s="91"/>
      <c r="J103" s="90"/>
      <c r="K103" s="121" t="s">
        <v>3045</v>
      </c>
    </row>
    <row r="104" spans="2:11" ht="25.5" x14ac:dyDescent="0.25">
      <c r="B104" s="1">
        <v>2</v>
      </c>
      <c r="C104" s="81" t="s">
        <v>2820</v>
      </c>
      <c r="D104" s="90" t="s">
        <v>127</v>
      </c>
      <c r="E104" s="91" t="s">
        <v>134</v>
      </c>
      <c r="F104" s="92">
        <v>205812</v>
      </c>
      <c r="G104" s="92"/>
      <c r="H104" s="91" t="s">
        <v>3002</v>
      </c>
      <c r="I104" s="91">
        <v>3408</v>
      </c>
      <c r="J104" s="90" t="s">
        <v>376</v>
      </c>
      <c r="K104" s="121"/>
    </row>
    <row r="105" spans="2:11" ht="25.5" x14ac:dyDescent="0.25">
      <c r="B105" s="1">
        <v>2</v>
      </c>
      <c r="C105" s="81" t="s">
        <v>2823</v>
      </c>
      <c r="D105" s="90" t="s">
        <v>128</v>
      </c>
      <c r="E105" s="91" t="s">
        <v>134</v>
      </c>
      <c r="F105" s="92">
        <f>99194/2</f>
        <v>49597</v>
      </c>
      <c r="G105" s="92"/>
      <c r="H105" s="91" t="s">
        <v>3002</v>
      </c>
      <c r="I105" s="91">
        <v>5184</v>
      </c>
      <c r="J105" s="90" t="s">
        <v>3098</v>
      </c>
      <c r="K105" s="121"/>
    </row>
    <row r="106" spans="2:11" ht="38.25" x14ac:dyDescent="0.25">
      <c r="B106" s="1">
        <v>2</v>
      </c>
      <c r="C106" s="81" t="s">
        <v>2833</v>
      </c>
      <c r="D106" s="90" t="s">
        <v>2966</v>
      </c>
      <c r="E106" s="91" t="s">
        <v>2641</v>
      </c>
      <c r="F106" s="92">
        <v>1121042</v>
      </c>
      <c r="G106" s="92"/>
      <c r="H106" s="91" t="s">
        <v>3003</v>
      </c>
      <c r="I106" s="91" t="s">
        <v>2636</v>
      </c>
      <c r="J106" s="90"/>
      <c r="K106" s="121" t="s">
        <v>3045</v>
      </c>
    </row>
    <row r="107" spans="2:11" ht="38.25" x14ac:dyDescent="0.25">
      <c r="B107" s="1">
        <v>2</v>
      </c>
      <c r="C107" s="81" t="s">
        <v>2834</v>
      </c>
      <c r="D107" s="90" t="s">
        <v>2967</v>
      </c>
      <c r="E107" s="91" t="s">
        <v>2641</v>
      </c>
      <c r="F107" s="92">
        <v>185213</v>
      </c>
      <c r="G107" s="92"/>
      <c r="H107" s="91" t="s">
        <v>3002</v>
      </c>
      <c r="I107" s="91">
        <v>4126</v>
      </c>
      <c r="J107" s="90" t="s">
        <v>3099</v>
      </c>
      <c r="K107" s="121"/>
    </row>
    <row r="108" spans="2:11" x14ac:dyDescent="0.25">
      <c r="B108" s="1">
        <v>2</v>
      </c>
      <c r="C108" s="81" t="s">
        <v>2835</v>
      </c>
      <c r="D108" s="90" t="s">
        <v>130</v>
      </c>
      <c r="E108" s="91" t="s">
        <v>2641</v>
      </c>
      <c r="F108" s="92">
        <v>201525</v>
      </c>
      <c r="G108" s="92"/>
      <c r="H108" s="91" t="s">
        <v>3003</v>
      </c>
      <c r="I108" s="81" t="s">
        <v>2636</v>
      </c>
      <c r="J108" s="90"/>
      <c r="K108" s="121" t="s">
        <v>3045</v>
      </c>
    </row>
    <row r="109" spans="2:11" ht="38.25" x14ac:dyDescent="0.25">
      <c r="B109" s="1">
        <v>2</v>
      </c>
      <c r="C109" s="81" t="s">
        <v>2836</v>
      </c>
      <c r="D109" s="90" t="s">
        <v>3100</v>
      </c>
      <c r="E109" s="91" t="s">
        <v>2641</v>
      </c>
      <c r="F109" s="92">
        <v>1829309</v>
      </c>
      <c r="G109" s="92"/>
      <c r="H109" s="91" t="s">
        <v>3003</v>
      </c>
      <c r="I109" s="91" t="s">
        <v>2636</v>
      </c>
      <c r="J109" s="90"/>
      <c r="K109" s="121" t="s">
        <v>3045</v>
      </c>
    </row>
    <row r="110" spans="2:11" ht="38.25" x14ac:dyDescent="0.25">
      <c r="B110" s="1">
        <v>2</v>
      </c>
      <c r="C110" s="81" t="s">
        <v>2837</v>
      </c>
      <c r="D110" s="90" t="s">
        <v>2968</v>
      </c>
      <c r="E110" s="91" t="s">
        <v>2641</v>
      </c>
      <c r="F110" s="92">
        <v>208260</v>
      </c>
      <c r="G110" s="92"/>
      <c r="H110" s="91" t="s">
        <v>3002</v>
      </c>
      <c r="I110" s="91">
        <v>4125</v>
      </c>
      <c r="J110" s="90" t="s">
        <v>3101</v>
      </c>
      <c r="K110" s="121"/>
    </row>
    <row r="111" spans="2:11" x14ac:dyDescent="0.25">
      <c r="B111" s="1">
        <v>2</v>
      </c>
      <c r="C111" s="81" t="s">
        <v>2838</v>
      </c>
      <c r="D111" s="90" t="s">
        <v>131</v>
      </c>
      <c r="E111" s="91" t="s">
        <v>2641</v>
      </c>
      <c r="F111" s="92">
        <v>368075</v>
      </c>
      <c r="G111" s="92"/>
      <c r="H111" s="91" t="s">
        <v>3003</v>
      </c>
      <c r="I111" s="81" t="s">
        <v>2636</v>
      </c>
      <c r="J111" s="90"/>
      <c r="K111" s="121" t="s">
        <v>3045</v>
      </c>
    </row>
    <row r="112" spans="2:11" ht="38.25" x14ac:dyDescent="0.25">
      <c r="B112" s="1">
        <v>2</v>
      </c>
      <c r="C112" s="81" t="s">
        <v>2839</v>
      </c>
      <c r="D112" s="90" t="s">
        <v>2969</v>
      </c>
      <c r="E112" s="91" t="s">
        <v>2641</v>
      </c>
      <c r="F112" s="92">
        <v>398863</v>
      </c>
      <c r="G112" s="92" t="s">
        <v>3033</v>
      </c>
      <c r="H112" s="91" t="s">
        <v>3002</v>
      </c>
      <c r="I112" s="91">
        <v>4104</v>
      </c>
      <c r="J112" s="90" t="s">
        <v>764</v>
      </c>
      <c r="K112" s="121"/>
    </row>
    <row r="113" spans="2:11" ht="51" x14ac:dyDescent="0.25">
      <c r="B113" s="1">
        <v>2</v>
      </c>
      <c r="C113" s="81" t="s">
        <v>2840</v>
      </c>
      <c r="D113" s="90" t="s">
        <v>129</v>
      </c>
      <c r="E113" s="91" t="s">
        <v>2641</v>
      </c>
      <c r="F113" s="92">
        <v>304634</v>
      </c>
      <c r="G113" s="92" t="s">
        <v>3033</v>
      </c>
      <c r="H113" s="91" t="s">
        <v>3002</v>
      </c>
      <c r="I113" s="91">
        <v>4890</v>
      </c>
      <c r="J113" s="90" t="s">
        <v>1311</v>
      </c>
      <c r="K113" s="121"/>
    </row>
    <row r="114" spans="2:11" x14ac:dyDescent="0.25">
      <c r="B114" s="1">
        <v>2</v>
      </c>
      <c r="C114" s="81" t="s">
        <v>2841</v>
      </c>
      <c r="D114" s="90" t="s">
        <v>2970</v>
      </c>
      <c r="E114" s="91" t="s">
        <v>2641</v>
      </c>
      <c r="F114" s="92">
        <v>5077650</v>
      </c>
      <c r="G114" s="92"/>
      <c r="H114" s="91" t="s">
        <v>3003</v>
      </c>
      <c r="I114" s="81" t="s">
        <v>2636</v>
      </c>
      <c r="J114" s="90"/>
      <c r="K114" s="121" t="s">
        <v>3045</v>
      </c>
    </row>
    <row r="115" spans="2:11" x14ac:dyDescent="0.25">
      <c r="B115" s="1">
        <v>2</v>
      </c>
      <c r="C115" s="81" t="s">
        <v>2842</v>
      </c>
      <c r="D115" s="90" t="s">
        <v>135</v>
      </c>
      <c r="E115" s="91" t="s">
        <v>2641</v>
      </c>
      <c r="F115" s="92">
        <v>1248166</v>
      </c>
      <c r="G115" s="92"/>
      <c r="H115" s="91" t="s">
        <v>3003</v>
      </c>
      <c r="I115" s="81" t="s">
        <v>2636</v>
      </c>
      <c r="J115" s="90"/>
      <c r="K115" s="121" t="s">
        <v>3045</v>
      </c>
    </row>
    <row r="116" spans="2:11" x14ac:dyDescent="0.25">
      <c r="B116" s="1">
        <v>2</v>
      </c>
      <c r="C116" s="81" t="s">
        <v>2843</v>
      </c>
      <c r="D116" s="90" t="s">
        <v>132</v>
      </c>
      <c r="E116" s="91" t="s">
        <v>134</v>
      </c>
      <c r="F116" s="92">
        <v>10065</v>
      </c>
      <c r="G116" s="92"/>
      <c r="H116" s="91" t="s">
        <v>3003</v>
      </c>
      <c r="I116" s="81" t="s">
        <v>2636</v>
      </c>
      <c r="J116" s="90"/>
      <c r="K116" s="121" t="s">
        <v>3045</v>
      </c>
    </row>
    <row r="117" spans="2:11" x14ac:dyDescent="0.25">
      <c r="B117" s="1">
        <v>2</v>
      </c>
      <c r="C117" s="81" t="s">
        <v>2844</v>
      </c>
      <c r="D117" s="90" t="s">
        <v>133</v>
      </c>
      <c r="E117" s="91" t="s">
        <v>134</v>
      </c>
      <c r="F117" s="92">
        <v>71376</v>
      </c>
      <c r="G117" s="92"/>
      <c r="H117" s="91" t="s">
        <v>3003</v>
      </c>
      <c r="I117" s="81" t="s">
        <v>2636</v>
      </c>
      <c r="J117" s="90"/>
      <c r="K117" s="121" t="s">
        <v>3045</v>
      </c>
    </row>
    <row r="118" spans="2:11" x14ac:dyDescent="0.25">
      <c r="B118" s="1">
        <v>1</v>
      </c>
      <c r="C118" s="106">
        <v>8</v>
      </c>
      <c r="D118" s="93" t="s">
        <v>2774</v>
      </c>
      <c r="E118" s="94"/>
      <c r="F118" s="95"/>
      <c r="G118" s="94"/>
      <c r="H118" s="91"/>
      <c r="I118" s="91"/>
      <c r="J118" s="91"/>
      <c r="K118" s="121"/>
    </row>
    <row r="119" spans="2:11" x14ac:dyDescent="0.25">
      <c r="B119" s="1">
        <v>1</v>
      </c>
      <c r="C119" s="106" t="s">
        <v>2795</v>
      </c>
      <c r="D119" s="93" t="s">
        <v>2658</v>
      </c>
      <c r="E119" s="94"/>
      <c r="F119" s="95"/>
      <c r="G119" s="94"/>
      <c r="H119" s="91"/>
      <c r="I119" s="91"/>
      <c r="J119" s="90"/>
      <c r="K119" s="121"/>
    </row>
    <row r="120" spans="2:11" ht="27.75" customHeight="1" x14ac:dyDescent="0.25">
      <c r="B120" s="1">
        <v>2</v>
      </c>
      <c r="C120" s="81" t="s">
        <v>2796</v>
      </c>
      <c r="D120" s="90" t="s">
        <v>2613</v>
      </c>
      <c r="E120" s="91" t="s">
        <v>2</v>
      </c>
      <c r="F120" s="92">
        <v>9057.0240000000013</v>
      </c>
      <c r="G120" s="99"/>
      <c r="H120" s="91" t="s">
        <v>3003</v>
      </c>
      <c r="I120" s="81" t="s">
        <v>2636</v>
      </c>
      <c r="J120" s="90"/>
      <c r="K120" s="121" t="s">
        <v>3045</v>
      </c>
    </row>
    <row r="121" spans="2:11" ht="38.25" x14ac:dyDescent="0.25">
      <c r="B121" s="1">
        <v>2</v>
      </c>
      <c r="C121" s="81" t="s">
        <v>2845</v>
      </c>
      <c r="D121" s="90" t="s">
        <v>2614</v>
      </c>
      <c r="E121" s="91" t="s">
        <v>2</v>
      </c>
      <c r="F121" s="92">
        <v>33727.980000000003</v>
      </c>
      <c r="G121" s="99"/>
      <c r="H121" s="91" t="s">
        <v>3003</v>
      </c>
      <c r="I121" s="81" t="s">
        <v>2636</v>
      </c>
      <c r="J121" s="90"/>
      <c r="K121" s="121" t="s">
        <v>3045</v>
      </c>
    </row>
    <row r="122" spans="2:11" ht="25.5" x14ac:dyDescent="0.25">
      <c r="B122" s="1">
        <v>2</v>
      </c>
      <c r="C122" s="81" t="s">
        <v>2846</v>
      </c>
      <c r="D122" s="90" t="s">
        <v>2615</v>
      </c>
      <c r="E122" s="91" t="s">
        <v>2</v>
      </c>
      <c r="F122" s="92">
        <v>340935.63000000006</v>
      </c>
      <c r="G122" s="99"/>
      <c r="H122" s="91" t="s">
        <v>3003</v>
      </c>
      <c r="I122" s="81" t="s">
        <v>2636</v>
      </c>
      <c r="J122" s="90"/>
      <c r="K122" s="121" t="s">
        <v>3045</v>
      </c>
    </row>
    <row r="123" spans="2:11" ht="25.5" x14ac:dyDescent="0.25">
      <c r="B123" s="1">
        <v>2</v>
      </c>
      <c r="C123" s="81" t="s">
        <v>2847</v>
      </c>
      <c r="D123" s="90" t="s">
        <v>5</v>
      </c>
      <c r="E123" s="91" t="s">
        <v>7</v>
      </c>
      <c r="F123" s="92">
        <v>23586</v>
      </c>
      <c r="G123" s="99"/>
      <c r="H123" s="91" t="s">
        <v>3003</v>
      </c>
      <c r="I123" s="81" t="s">
        <v>2636</v>
      </c>
      <c r="J123" s="90"/>
      <c r="K123" s="121" t="s">
        <v>3045</v>
      </c>
    </row>
    <row r="124" spans="2:11" ht="38.25" x14ac:dyDescent="0.25">
      <c r="B124" s="1">
        <v>2</v>
      </c>
      <c r="C124" s="81" t="s">
        <v>2848</v>
      </c>
      <c r="D124" s="90" t="s">
        <v>2616</v>
      </c>
      <c r="E124" s="91" t="s">
        <v>2</v>
      </c>
      <c r="F124" s="92">
        <v>1290965</v>
      </c>
      <c r="G124" s="99"/>
      <c r="H124" s="91" t="s">
        <v>3002</v>
      </c>
      <c r="I124" s="91">
        <v>4913</v>
      </c>
      <c r="J124" s="90" t="s">
        <v>1331</v>
      </c>
      <c r="K124" s="121"/>
    </row>
    <row r="125" spans="2:11" ht="38.25" x14ac:dyDescent="0.25">
      <c r="B125" s="1">
        <v>2</v>
      </c>
      <c r="C125" s="81" t="s">
        <v>2849</v>
      </c>
      <c r="D125" s="90" t="s">
        <v>2618</v>
      </c>
      <c r="E125" s="91" t="s">
        <v>2</v>
      </c>
      <c r="F125" s="92">
        <v>665131</v>
      </c>
      <c r="G125" s="99"/>
      <c r="H125" s="91" t="s">
        <v>3002</v>
      </c>
      <c r="I125" s="91">
        <v>4131</v>
      </c>
      <c r="J125" s="90" t="s">
        <v>108</v>
      </c>
      <c r="K125" s="121"/>
    </row>
    <row r="126" spans="2:11" ht="25.5" x14ac:dyDescent="0.25">
      <c r="B126" s="1">
        <v>2</v>
      </c>
      <c r="C126" s="81" t="s">
        <v>2850</v>
      </c>
      <c r="D126" s="90" t="s">
        <v>2619</v>
      </c>
      <c r="E126" s="91" t="s">
        <v>2</v>
      </c>
      <c r="F126" s="92">
        <v>3094456</v>
      </c>
      <c r="G126" s="99"/>
      <c r="H126" s="91" t="s">
        <v>3002</v>
      </c>
      <c r="I126" s="91">
        <v>3057</v>
      </c>
      <c r="J126" s="90" t="s">
        <v>3102</v>
      </c>
      <c r="K126" s="121"/>
    </row>
    <row r="127" spans="2:11" ht="38.25" x14ac:dyDescent="0.25">
      <c r="B127" s="1">
        <v>2</v>
      </c>
      <c r="C127" s="81" t="s">
        <v>2851</v>
      </c>
      <c r="D127" s="90" t="s">
        <v>2620</v>
      </c>
      <c r="E127" s="91" t="s">
        <v>2</v>
      </c>
      <c r="F127" s="92">
        <v>406620</v>
      </c>
      <c r="G127" s="99"/>
      <c r="H127" s="91" t="s">
        <v>3002</v>
      </c>
      <c r="I127" s="91">
        <v>3221</v>
      </c>
      <c r="J127" s="90" t="s">
        <v>3103</v>
      </c>
      <c r="K127" s="121"/>
    </row>
    <row r="128" spans="2:11" ht="66.75" customHeight="1" x14ac:dyDescent="0.25">
      <c r="B128" s="1">
        <v>2</v>
      </c>
      <c r="C128" s="81" t="s">
        <v>2852</v>
      </c>
      <c r="D128" s="90" t="s">
        <v>2621</v>
      </c>
      <c r="E128" s="91" t="s">
        <v>1</v>
      </c>
      <c r="F128" s="92">
        <v>1277253</v>
      </c>
      <c r="G128" s="99"/>
      <c r="H128" s="91" t="s">
        <v>3002</v>
      </c>
      <c r="I128" s="91">
        <v>4350</v>
      </c>
      <c r="J128" s="90" t="s">
        <v>3104</v>
      </c>
      <c r="K128" s="121"/>
    </row>
    <row r="129" spans="2:15" x14ac:dyDescent="0.25">
      <c r="B129" s="1">
        <v>1</v>
      </c>
      <c r="C129" s="106" t="s">
        <v>2797</v>
      </c>
      <c r="D129" s="93" t="s">
        <v>2657</v>
      </c>
      <c r="E129" s="94"/>
      <c r="F129" s="95"/>
      <c r="G129" s="94"/>
      <c r="H129" s="91"/>
      <c r="I129" s="91"/>
      <c r="J129" s="90"/>
      <c r="K129" s="121"/>
    </row>
    <row r="130" spans="2:15" ht="25.5" x14ac:dyDescent="0.25">
      <c r="B130" s="1">
        <v>2</v>
      </c>
      <c r="C130" s="81" t="s">
        <v>2798</v>
      </c>
      <c r="D130" s="90" t="s">
        <v>2622</v>
      </c>
      <c r="E130" s="91" t="s">
        <v>2</v>
      </c>
      <c r="F130" s="92">
        <v>24047.4</v>
      </c>
      <c r="G130" s="99"/>
      <c r="H130" s="91" t="s">
        <v>3003</v>
      </c>
      <c r="I130" s="81" t="s">
        <v>2636</v>
      </c>
      <c r="J130" s="90"/>
      <c r="K130" s="121" t="s">
        <v>3045</v>
      </c>
    </row>
    <row r="131" spans="2:15" ht="51" x14ac:dyDescent="0.25">
      <c r="B131" s="1">
        <v>2</v>
      </c>
      <c r="C131" s="81" t="s">
        <v>2799</v>
      </c>
      <c r="D131" s="90" t="s">
        <v>2623</v>
      </c>
      <c r="E131" s="91" t="s">
        <v>1</v>
      </c>
      <c r="F131" s="92">
        <v>68670</v>
      </c>
      <c r="G131" s="99"/>
      <c r="H131" s="91" t="s">
        <v>3002</v>
      </c>
      <c r="I131" s="91">
        <v>5000</v>
      </c>
      <c r="J131" s="90" t="s">
        <v>1404</v>
      </c>
      <c r="K131" s="121"/>
    </row>
    <row r="132" spans="2:15" ht="40.5" customHeight="1" x14ac:dyDescent="0.25">
      <c r="B132" s="1">
        <v>2</v>
      </c>
      <c r="C132" s="81" t="s">
        <v>2800</v>
      </c>
      <c r="D132" s="90" t="s">
        <v>2617</v>
      </c>
      <c r="E132" s="91" t="s">
        <v>2</v>
      </c>
      <c r="F132" s="92">
        <v>402072</v>
      </c>
      <c r="G132" s="99"/>
      <c r="H132" s="91" t="s">
        <v>3002</v>
      </c>
      <c r="I132" s="91">
        <v>4130</v>
      </c>
      <c r="J132" s="90" t="s">
        <v>107</v>
      </c>
      <c r="K132" s="121"/>
    </row>
    <row r="133" spans="2:15" x14ac:dyDescent="0.25">
      <c r="B133" s="1">
        <v>1</v>
      </c>
      <c r="C133" s="106" t="s">
        <v>2801</v>
      </c>
      <c r="D133" s="93" t="s">
        <v>2656</v>
      </c>
      <c r="E133" s="94"/>
      <c r="F133" s="95"/>
      <c r="G133" s="94"/>
      <c r="H133" s="91"/>
      <c r="I133" s="91"/>
      <c r="J133" s="90"/>
      <c r="K133" s="121"/>
    </row>
    <row r="134" spans="2:15" ht="39.75" customHeight="1" x14ac:dyDescent="0.25">
      <c r="B134" s="1">
        <v>2</v>
      </c>
      <c r="C134" s="81" t="s">
        <v>2802</v>
      </c>
      <c r="D134" s="90" t="s">
        <v>2625</v>
      </c>
      <c r="E134" s="91" t="s">
        <v>2</v>
      </c>
      <c r="F134" s="92">
        <v>398863</v>
      </c>
      <c r="G134" s="99"/>
      <c r="H134" s="91" t="s">
        <v>3002</v>
      </c>
      <c r="I134" s="91">
        <v>4104</v>
      </c>
      <c r="J134" s="90" t="s">
        <v>764</v>
      </c>
      <c r="K134" s="121"/>
    </row>
    <row r="135" spans="2:15" ht="25.5" x14ac:dyDescent="0.25">
      <c r="B135" s="1">
        <v>2</v>
      </c>
      <c r="C135" s="81" t="s">
        <v>2803</v>
      </c>
      <c r="D135" s="90" t="s">
        <v>2622</v>
      </c>
      <c r="E135" s="91" t="s">
        <v>2</v>
      </c>
      <c r="F135" s="92">
        <v>24047.4</v>
      </c>
      <c r="G135" s="99"/>
      <c r="H135" s="91" t="s">
        <v>3003</v>
      </c>
      <c r="I135" s="81" t="s">
        <v>2636</v>
      </c>
      <c r="J135" s="91"/>
      <c r="K135" s="121" t="s">
        <v>3045</v>
      </c>
    </row>
    <row r="136" spans="2:15" x14ac:dyDescent="0.25">
      <c r="B136" s="1">
        <v>1</v>
      </c>
      <c r="C136" s="106">
        <v>9</v>
      </c>
      <c r="D136" s="86" t="s">
        <v>2775</v>
      </c>
      <c r="E136" s="87"/>
      <c r="F136" s="88"/>
      <c r="G136" s="87"/>
      <c r="H136" s="81"/>
      <c r="I136" s="81"/>
      <c r="J136" s="81"/>
      <c r="K136" s="121"/>
    </row>
    <row r="137" spans="2:15" x14ac:dyDescent="0.25">
      <c r="B137" s="1">
        <v>1</v>
      </c>
      <c r="C137" s="106" t="s">
        <v>2804</v>
      </c>
      <c r="D137" s="86" t="s">
        <v>2971</v>
      </c>
      <c r="E137" s="87"/>
      <c r="F137" s="88"/>
      <c r="G137" s="87"/>
      <c r="H137" s="81"/>
      <c r="I137" s="81"/>
      <c r="J137" s="80"/>
      <c r="K137" s="121"/>
    </row>
    <row r="138" spans="2:15" ht="25.5" x14ac:dyDescent="0.25">
      <c r="B138" s="1">
        <v>2</v>
      </c>
      <c r="C138" s="81" t="s">
        <v>2805</v>
      </c>
      <c r="D138" s="80" t="s">
        <v>2972</v>
      </c>
      <c r="E138" s="81" t="s">
        <v>134</v>
      </c>
      <c r="F138" s="82">
        <f>333035/10</f>
        <v>33303.5</v>
      </c>
      <c r="G138" s="97"/>
      <c r="H138" s="81" t="s">
        <v>3003</v>
      </c>
      <c r="I138" s="81" t="s">
        <v>2636</v>
      </c>
      <c r="J138" s="80"/>
      <c r="K138" s="121" t="s">
        <v>3045</v>
      </c>
    </row>
    <row r="139" spans="2:15" ht="25.5" x14ac:dyDescent="0.25">
      <c r="B139" s="1">
        <v>2</v>
      </c>
      <c r="C139" s="81" t="s">
        <v>2806</v>
      </c>
      <c r="D139" s="80" t="s">
        <v>2973</v>
      </c>
      <c r="E139" s="81" t="s">
        <v>134</v>
      </c>
      <c r="F139" s="82">
        <f>337562/10</f>
        <v>33756.199999999997</v>
      </c>
      <c r="G139" s="97"/>
      <c r="H139" s="81" t="s">
        <v>3003</v>
      </c>
      <c r="I139" s="81" t="s">
        <v>2636</v>
      </c>
      <c r="J139" s="80"/>
      <c r="K139" s="121" t="s">
        <v>3045</v>
      </c>
    </row>
    <row r="140" spans="2:15" ht="18" customHeight="1" x14ac:dyDescent="0.25">
      <c r="B140" s="1">
        <v>2</v>
      </c>
      <c r="C140" s="81" t="s">
        <v>2807</v>
      </c>
      <c r="D140" s="80" t="s">
        <v>2974</v>
      </c>
      <c r="E140" s="81" t="s">
        <v>134</v>
      </c>
      <c r="F140" s="82">
        <v>64268</v>
      </c>
      <c r="G140" s="97" t="s">
        <v>3031</v>
      </c>
      <c r="H140" s="81" t="s">
        <v>3003</v>
      </c>
      <c r="I140" s="81" t="s">
        <v>2636</v>
      </c>
      <c r="J140" s="81"/>
      <c r="K140" s="121" t="s">
        <v>3045</v>
      </c>
    </row>
    <row r="141" spans="2:15" x14ac:dyDescent="0.25">
      <c r="B141" s="1">
        <v>1</v>
      </c>
      <c r="C141" s="106">
        <v>10</v>
      </c>
      <c r="D141" s="86" t="s">
        <v>2758</v>
      </c>
      <c r="E141" s="87"/>
      <c r="F141" s="88"/>
      <c r="G141" s="87"/>
      <c r="H141" s="81"/>
      <c r="I141" s="81"/>
      <c r="J141" s="81"/>
      <c r="K141" s="121"/>
    </row>
    <row r="142" spans="2:15" x14ac:dyDescent="0.25">
      <c r="B142" s="1">
        <v>1</v>
      </c>
      <c r="C142" s="106" t="s">
        <v>2811</v>
      </c>
      <c r="D142" s="86" t="s">
        <v>2791</v>
      </c>
      <c r="E142" s="87"/>
      <c r="F142" s="88"/>
      <c r="G142" s="87"/>
      <c r="H142" s="81"/>
      <c r="I142" s="89"/>
      <c r="J142" s="89"/>
      <c r="K142" s="121"/>
    </row>
    <row r="143" spans="2:15" ht="38.25" x14ac:dyDescent="0.25">
      <c r="B143" s="1">
        <v>2</v>
      </c>
      <c r="C143" s="81" t="s">
        <v>2808</v>
      </c>
      <c r="D143" s="80" t="s">
        <v>136</v>
      </c>
      <c r="E143" s="81" t="s">
        <v>2647</v>
      </c>
      <c r="F143" s="82">
        <v>18360</v>
      </c>
      <c r="G143" s="97"/>
      <c r="H143" s="81" t="s">
        <v>3002</v>
      </c>
      <c r="I143" s="81">
        <v>4583</v>
      </c>
      <c r="J143" s="80" t="s">
        <v>3105</v>
      </c>
      <c r="K143" s="121"/>
    </row>
    <row r="144" spans="2:15" ht="51" x14ac:dyDescent="0.25">
      <c r="B144" s="1">
        <v>2</v>
      </c>
      <c r="C144" s="81" t="s">
        <v>2809</v>
      </c>
      <c r="D144" s="80" t="s">
        <v>137</v>
      </c>
      <c r="E144" s="81" t="s">
        <v>2647</v>
      </c>
      <c r="F144" s="82">
        <v>147700</v>
      </c>
      <c r="G144" s="97"/>
      <c r="H144" s="81" t="s">
        <v>3034</v>
      </c>
      <c r="I144" s="81">
        <v>4821</v>
      </c>
      <c r="J144" s="80" t="s">
        <v>3106</v>
      </c>
      <c r="K144" s="121" t="s">
        <v>3107</v>
      </c>
      <c r="O144" s="79"/>
    </row>
    <row r="145" spans="2:15" ht="51" x14ac:dyDescent="0.25">
      <c r="B145" s="1">
        <v>2</v>
      </c>
      <c r="C145" s="81" t="s">
        <v>2810</v>
      </c>
      <c r="D145" s="80" t="s">
        <v>138</v>
      </c>
      <c r="E145" s="81" t="s">
        <v>2647</v>
      </c>
      <c r="F145" s="82">
        <v>206300</v>
      </c>
      <c r="G145" s="97"/>
      <c r="H145" s="81" t="s">
        <v>3034</v>
      </c>
      <c r="I145" s="81">
        <v>5056</v>
      </c>
      <c r="J145" s="80" t="s">
        <v>3108</v>
      </c>
      <c r="K145" s="121" t="s">
        <v>3107</v>
      </c>
    </row>
    <row r="146" spans="2:15" ht="63.75" x14ac:dyDescent="0.25">
      <c r="B146" s="1">
        <v>2</v>
      </c>
      <c r="C146" s="81" t="s">
        <v>2884</v>
      </c>
      <c r="D146" s="80" t="s">
        <v>139</v>
      </c>
      <c r="E146" s="81" t="s">
        <v>2647</v>
      </c>
      <c r="F146" s="82">
        <v>423500</v>
      </c>
      <c r="G146" s="97"/>
      <c r="H146" s="81" t="s">
        <v>3035</v>
      </c>
      <c r="I146" s="81">
        <v>4588</v>
      </c>
      <c r="J146" s="80" t="s">
        <v>3109</v>
      </c>
      <c r="K146" s="121" t="s">
        <v>3110</v>
      </c>
      <c r="O146" s="79"/>
    </row>
    <row r="147" spans="2:15" x14ac:dyDescent="0.25">
      <c r="B147" s="1">
        <v>2</v>
      </c>
      <c r="C147" s="81" t="s">
        <v>2885</v>
      </c>
      <c r="D147" s="80" t="s">
        <v>140</v>
      </c>
      <c r="E147" s="81" t="s">
        <v>2647</v>
      </c>
      <c r="F147" s="82">
        <v>98395</v>
      </c>
      <c r="G147" s="97"/>
      <c r="H147" s="81" t="s">
        <v>3002</v>
      </c>
      <c r="I147" s="81">
        <v>4577</v>
      </c>
      <c r="J147" s="80" t="s">
        <v>3111</v>
      </c>
      <c r="K147" s="121"/>
    </row>
    <row r="148" spans="2:15" ht="76.5" x14ac:dyDescent="0.25">
      <c r="B148" s="1">
        <v>2</v>
      </c>
      <c r="C148" s="81" t="s">
        <v>2886</v>
      </c>
      <c r="D148" s="80" t="s">
        <v>141</v>
      </c>
      <c r="E148" s="81" t="s">
        <v>2647</v>
      </c>
      <c r="F148" s="82">
        <v>232788</v>
      </c>
      <c r="G148" s="97"/>
      <c r="H148" s="81" t="s">
        <v>3002</v>
      </c>
      <c r="I148" s="81">
        <v>5971</v>
      </c>
      <c r="J148" s="80" t="s">
        <v>3112</v>
      </c>
      <c r="K148" s="121"/>
    </row>
    <row r="149" spans="2:15" x14ac:dyDescent="0.25">
      <c r="B149" s="1">
        <v>2</v>
      </c>
      <c r="C149" s="81" t="s">
        <v>2887</v>
      </c>
      <c r="D149" s="80" t="s">
        <v>142</v>
      </c>
      <c r="E149" s="81" t="s">
        <v>2647</v>
      </c>
      <c r="F149" s="82">
        <f>1200000*1.7</f>
        <v>2040000</v>
      </c>
      <c r="G149" s="97"/>
      <c r="H149" s="81" t="s">
        <v>3003</v>
      </c>
      <c r="I149" s="81" t="s">
        <v>2636</v>
      </c>
      <c r="J149" s="80"/>
      <c r="K149" s="121" t="s">
        <v>3045</v>
      </c>
    </row>
    <row r="150" spans="2:15" ht="25.5" x14ac:dyDescent="0.25">
      <c r="B150" s="1">
        <v>2</v>
      </c>
      <c r="C150" s="81" t="s">
        <v>2888</v>
      </c>
      <c r="D150" s="80" t="s">
        <v>2975</v>
      </c>
      <c r="E150" s="81" t="s">
        <v>2647</v>
      </c>
      <c r="F150" s="82">
        <v>149467</v>
      </c>
      <c r="G150" s="97"/>
      <c r="H150" s="81" t="s">
        <v>3002</v>
      </c>
      <c r="I150" s="81">
        <v>4508</v>
      </c>
      <c r="J150" s="80" t="s">
        <v>993</v>
      </c>
      <c r="K150" s="121"/>
    </row>
    <row r="151" spans="2:15" x14ac:dyDescent="0.25">
      <c r="B151" s="1">
        <v>2</v>
      </c>
      <c r="C151" s="81" t="s">
        <v>2889</v>
      </c>
      <c r="D151" s="80" t="s">
        <v>2976</v>
      </c>
      <c r="E151" s="81" t="s">
        <v>2647</v>
      </c>
      <c r="F151" s="82">
        <v>212800</v>
      </c>
      <c r="G151" s="97"/>
      <c r="H151" s="81" t="s">
        <v>3003</v>
      </c>
      <c r="I151" s="81" t="s">
        <v>2636</v>
      </c>
      <c r="J151" s="80"/>
      <c r="K151" s="121" t="s">
        <v>3045</v>
      </c>
    </row>
    <row r="152" spans="2:15" ht="51" x14ac:dyDescent="0.25">
      <c r="B152" s="1">
        <v>2</v>
      </c>
      <c r="C152" s="81" t="s">
        <v>2890</v>
      </c>
      <c r="D152" s="80" t="s">
        <v>143</v>
      </c>
      <c r="E152" s="81" t="s">
        <v>2647</v>
      </c>
      <c r="F152" s="82">
        <v>161600</v>
      </c>
      <c r="G152" s="97"/>
      <c r="H152" s="81" t="s">
        <v>3034</v>
      </c>
      <c r="I152" s="81">
        <v>4823</v>
      </c>
      <c r="J152" s="80" t="s">
        <v>3113</v>
      </c>
      <c r="K152" s="121" t="s">
        <v>3107</v>
      </c>
    </row>
    <row r="153" spans="2:15" ht="38.25" x14ac:dyDescent="0.25">
      <c r="B153" s="1">
        <v>2</v>
      </c>
      <c r="C153" s="81" t="s">
        <v>2891</v>
      </c>
      <c r="D153" s="80" t="s">
        <v>144</v>
      </c>
      <c r="E153" s="81" t="s">
        <v>2647</v>
      </c>
      <c r="F153" s="82">
        <v>18360</v>
      </c>
      <c r="G153" s="97"/>
      <c r="H153" s="81" t="s">
        <v>3002</v>
      </c>
      <c r="I153" s="81">
        <v>4583</v>
      </c>
      <c r="J153" s="80" t="s">
        <v>3105</v>
      </c>
      <c r="K153" s="121"/>
    </row>
    <row r="154" spans="2:15" ht="51" x14ac:dyDescent="0.25">
      <c r="B154" s="1">
        <v>2</v>
      </c>
      <c r="C154" s="81" t="s">
        <v>2892</v>
      </c>
      <c r="D154" s="80" t="s">
        <v>2648</v>
      </c>
      <c r="E154" s="81" t="s">
        <v>2647</v>
      </c>
      <c r="F154" s="82">
        <v>130161</v>
      </c>
      <c r="G154" s="97"/>
      <c r="H154" s="81" t="s">
        <v>3002</v>
      </c>
      <c r="I154" s="81">
        <v>4823</v>
      </c>
      <c r="J154" s="80" t="s">
        <v>3113</v>
      </c>
      <c r="K154" s="121"/>
    </row>
    <row r="155" spans="2:15" ht="51" x14ac:dyDescent="0.25">
      <c r="B155" s="1">
        <v>2</v>
      </c>
      <c r="C155" s="81" t="s">
        <v>2893</v>
      </c>
      <c r="D155" s="80" t="s">
        <v>147</v>
      </c>
      <c r="E155" s="81" t="s">
        <v>2647</v>
      </c>
      <c r="F155" s="82">
        <v>130161</v>
      </c>
      <c r="G155" s="97"/>
      <c r="H155" s="81" t="s">
        <v>3002</v>
      </c>
      <c r="I155" s="81">
        <v>4823</v>
      </c>
      <c r="J155" s="80" t="s">
        <v>3113</v>
      </c>
      <c r="K155" s="121"/>
    </row>
    <row r="156" spans="2:15" ht="51" x14ac:dyDescent="0.25">
      <c r="B156" s="1">
        <v>2</v>
      </c>
      <c r="C156" s="81" t="s">
        <v>2894</v>
      </c>
      <c r="D156" s="80" t="s">
        <v>2649</v>
      </c>
      <c r="E156" s="81" t="s">
        <v>2647</v>
      </c>
      <c r="F156" s="82">
        <v>130161</v>
      </c>
      <c r="G156" s="97"/>
      <c r="H156" s="81" t="s">
        <v>3002</v>
      </c>
      <c r="I156" s="81">
        <v>4823</v>
      </c>
      <c r="J156" s="80" t="s">
        <v>3113</v>
      </c>
      <c r="K156" s="121"/>
    </row>
    <row r="157" spans="2:15" x14ac:dyDescent="0.25">
      <c r="B157" s="1">
        <v>2</v>
      </c>
      <c r="C157" s="81" t="s">
        <v>2895</v>
      </c>
      <c r="D157" s="80" t="s">
        <v>145</v>
      </c>
      <c r="E157" s="81" t="s">
        <v>2647</v>
      </c>
      <c r="F157" s="82">
        <v>123950</v>
      </c>
      <c r="G157" s="97"/>
      <c r="H157" s="81" t="s">
        <v>3003</v>
      </c>
      <c r="I157" s="81" t="s">
        <v>2636</v>
      </c>
      <c r="J157" s="80"/>
      <c r="K157" s="121" t="s">
        <v>3045</v>
      </c>
    </row>
    <row r="158" spans="2:15" ht="38.25" x14ac:dyDescent="0.25">
      <c r="B158" s="1">
        <v>2</v>
      </c>
      <c r="C158" s="81" t="s">
        <v>2896</v>
      </c>
      <c r="D158" s="80" t="s">
        <v>146</v>
      </c>
      <c r="E158" s="81" t="s">
        <v>2647</v>
      </c>
      <c r="F158" s="82">
        <v>141100</v>
      </c>
      <c r="G158" s="97"/>
      <c r="H158" s="81" t="s">
        <v>3034</v>
      </c>
      <c r="I158" s="81">
        <v>4683</v>
      </c>
      <c r="J158" s="80" t="s">
        <v>3114</v>
      </c>
      <c r="K158" s="121" t="s">
        <v>3107</v>
      </c>
    </row>
    <row r="159" spans="2:15" x14ac:dyDescent="0.25">
      <c r="B159" s="1">
        <v>1</v>
      </c>
      <c r="C159" s="106" t="s">
        <v>2853</v>
      </c>
      <c r="D159" s="86" t="s">
        <v>2730</v>
      </c>
      <c r="E159" s="81"/>
      <c r="F159" s="82"/>
      <c r="G159" s="97"/>
      <c r="H159" s="81"/>
      <c r="I159" s="81"/>
      <c r="J159" s="80"/>
      <c r="K159" s="121"/>
    </row>
    <row r="160" spans="2:15" ht="25.5" x14ac:dyDescent="0.25">
      <c r="B160" s="1">
        <v>2</v>
      </c>
      <c r="C160" s="81" t="s">
        <v>2854</v>
      </c>
      <c r="D160" s="80" t="s">
        <v>2674</v>
      </c>
      <c r="E160" s="81" t="s">
        <v>2641</v>
      </c>
      <c r="F160" s="82">
        <v>876197</v>
      </c>
      <c r="G160" s="97"/>
      <c r="H160" s="81" t="s">
        <v>3002</v>
      </c>
      <c r="I160" s="81">
        <v>4902</v>
      </c>
      <c r="J160" s="80" t="s">
        <v>1321</v>
      </c>
      <c r="K160" s="121"/>
    </row>
    <row r="161" spans="2:11" x14ac:dyDescent="0.25">
      <c r="B161" s="1">
        <v>2</v>
      </c>
      <c r="C161" s="81" t="s">
        <v>2855</v>
      </c>
      <c r="D161" s="80" t="s">
        <v>2675</v>
      </c>
      <c r="E161" s="81" t="s">
        <v>2641</v>
      </c>
      <c r="F161" s="82">
        <v>727522</v>
      </c>
      <c r="G161" s="97"/>
      <c r="H161" s="81" t="s">
        <v>3002</v>
      </c>
      <c r="I161" s="81">
        <v>3621</v>
      </c>
      <c r="J161" s="80" t="s">
        <v>494</v>
      </c>
      <c r="K161" s="121"/>
    </row>
    <row r="162" spans="2:11" x14ac:dyDescent="0.25">
      <c r="B162" s="1">
        <v>1</v>
      </c>
      <c r="C162" s="106" t="s">
        <v>2856</v>
      </c>
      <c r="D162" s="86" t="s">
        <v>2650</v>
      </c>
      <c r="E162" s="87"/>
      <c r="F162" s="88"/>
      <c r="G162" s="87"/>
      <c r="H162" s="81"/>
      <c r="I162" s="89"/>
      <c r="J162" s="89"/>
      <c r="K162" s="120"/>
    </row>
    <row r="163" spans="2:11" ht="25.5" x14ac:dyDescent="0.25">
      <c r="B163" s="1">
        <v>2</v>
      </c>
      <c r="C163" s="81" t="s">
        <v>2857</v>
      </c>
      <c r="D163" s="80" t="s">
        <v>2977</v>
      </c>
      <c r="E163" s="81" t="s">
        <v>2641</v>
      </c>
      <c r="F163" s="82">
        <v>463926</v>
      </c>
      <c r="G163" s="97"/>
      <c r="H163" s="81" t="s">
        <v>3002</v>
      </c>
      <c r="I163" s="81">
        <v>3551</v>
      </c>
      <c r="J163" s="80" t="s">
        <v>3115</v>
      </c>
      <c r="K163" s="121"/>
    </row>
    <row r="164" spans="2:11" x14ac:dyDescent="0.25">
      <c r="B164" s="1">
        <v>2</v>
      </c>
      <c r="C164" s="81" t="s">
        <v>2858</v>
      </c>
      <c r="D164" s="80" t="s">
        <v>2631</v>
      </c>
      <c r="E164" s="81" t="s">
        <v>2641</v>
      </c>
      <c r="F164" s="82">
        <v>168000</v>
      </c>
      <c r="G164" s="97"/>
      <c r="H164" s="81" t="s">
        <v>3036</v>
      </c>
      <c r="I164" s="81"/>
      <c r="J164" s="80"/>
      <c r="K164" s="121" t="s">
        <v>3007</v>
      </c>
    </row>
    <row r="165" spans="2:11" ht="38.25" x14ac:dyDescent="0.25">
      <c r="B165" s="1">
        <v>2</v>
      </c>
      <c r="C165" s="81" t="s">
        <v>2859</v>
      </c>
      <c r="D165" s="80" t="s">
        <v>2632</v>
      </c>
      <c r="E165" s="81" t="s">
        <v>2641</v>
      </c>
      <c r="F165" s="82">
        <v>1829309</v>
      </c>
      <c r="G165" s="97"/>
      <c r="H165" s="81" t="s">
        <v>3002</v>
      </c>
      <c r="I165" s="81">
        <v>3359</v>
      </c>
      <c r="J165" s="80" t="s">
        <v>3116</v>
      </c>
      <c r="K165" s="121"/>
    </row>
    <row r="166" spans="2:11" x14ac:dyDescent="0.25">
      <c r="B166" s="1">
        <v>2</v>
      </c>
      <c r="C166" s="81" t="s">
        <v>2897</v>
      </c>
      <c r="D166" s="80" t="s">
        <v>2633</v>
      </c>
      <c r="E166" s="81" t="s">
        <v>2641</v>
      </c>
      <c r="F166" s="82">
        <v>370728</v>
      </c>
      <c r="G166" s="97"/>
      <c r="H166" s="81" t="s">
        <v>3002</v>
      </c>
      <c r="I166" s="81">
        <v>3401</v>
      </c>
      <c r="J166" s="80" t="s">
        <v>372</v>
      </c>
      <c r="K166" s="121"/>
    </row>
    <row r="167" spans="2:11" x14ac:dyDescent="0.25">
      <c r="B167" s="1">
        <v>2</v>
      </c>
      <c r="C167" s="81" t="s">
        <v>2898</v>
      </c>
      <c r="D167" s="80" t="s">
        <v>2635</v>
      </c>
      <c r="E167" s="81" t="s">
        <v>2641</v>
      </c>
      <c r="F167" s="82">
        <v>156515</v>
      </c>
      <c r="G167" s="97"/>
      <c r="H167" s="81" t="s">
        <v>3002</v>
      </c>
      <c r="I167" s="81">
        <v>3400</v>
      </c>
      <c r="J167" s="80" t="s">
        <v>371</v>
      </c>
      <c r="K167" s="121"/>
    </row>
    <row r="168" spans="2:11" ht="38.25" x14ac:dyDescent="0.25">
      <c r="B168" s="1">
        <v>2</v>
      </c>
      <c r="C168" s="81" t="s">
        <v>2899</v>
      </c>
      <c r="D168" s="80" t="s">
        <v>2634</v>
      </c>
      <c r="E168" s="81" t="s">
        <v>2641</v>
      </c>
      <c r="F168" s="82">
        <v>611857</v>
      </c>
      <c r="G168" s="97"/>
      <c r="H168" s="107" t="s">
        <v>3002</v>
      </c>
      <c r="I168" s="81">
        <v>4920</v>
      </c>
      <c r="J168" s="80" t="s">
        <v>1336</v>
      </c>
      <c r="K168" s="121"/>
    </row>
    <row r="169" spans="2:11" ht="38.25" x14ac:dyDescent="0.25">
      <c r="B169" s="1">
        <v>2</v>
      </c>
      <c r="C169" s="81" t="s">
        <v>2900</v>
      </c>
      <c r="D169" s="80" t="s">
        <v>2764</v>
      </c>
      <c r="E169" s="81" t="s">
        <v>2641</v>
      </c>
      <c r="F169" s="82">
        <v>13251732</v>
      </c>
      <c r="G169" s="97"/>
      <c r="H169" s="107" t="s">
        <v>3002</v>
      </c>
      <c r="I169" s="81">
        <v>3557</v>
      </c>
      <c r="J169" s="80" t="s">
        <v>472</v>
      </c>
      <c r="K169" s="121"/>
    </row>
    <row r="170" spans="2:11" x14ac:dyDescent="0.25">
      <c r="B170" s="1">
        <v>1</v>
      </c>
      <c r="C170" s="106">
        <v>11</v>
      </c>
      <c r="D170" s="86" t="s">
        <v>2773</v>
      </c>
      <c r="E170" s="87"/>
      <c r="F170" s="88"/>
      <c r="G170" s="87"/>
      <c r="H170" s="81"/>
      <c r="I170" s="81"/>
      <c r="J170" s="81"/>
      <c r="K170" s="121"/>
    </row>
    <row r="171" spans="2:11" x14ac:dyDescent="0.25">
      <c r="B171" s="1">
        <v>1</v>
      </c>
      <c r="C171" s="106" t="s">
        <v>2860</v>
      </c>
      <c r="D171" s="86" t="s">
        <v>2776</v>
      </c>
      <c r="E171" s="87"/>
      <c r="F171" s="88"/>
      <c r="G171" s="87"/>
      <c r="H171" s="81"/>
      <c r="I171" s="81"/>
      <c r="J171" s="81"/>
      <c r="K171" s="121"/>
    </row>
    <row r="172" spans="2:11" ht="38.25" x14ac:dyDescent="0.25">
      <c r="B172" s="1">
        <v>2</v>
      </c>
      <c r="C172" s="81" t="s">
        <v>2861</v>
      </c>
      <c r="D172" s="80" t="s">
        <v>2777</v>
      </c>
      <c r="E172" s="81" t="s">
        <v>2669</v>
      </c>
      <c r="F172" s="82">
        <v>573379</v>
      </c>
      <c r="G172" s="97"/>
      <c r="H172" s="107" t="s">
        <v>3002</v>
      </c>
      <c r="I172" s="81">
        <v>4200</v>
      </c>
      <c r="J172" s="80" t="s">
        <v>3117</v>
      </c>
      <c r="K172" s="121"/>
    </row>
    <row r="173" spans="2:11" ht="38.25" x14ac:dyDescent="0.25">
      <c r="B173" s="1">
        <v>2</v>
      </c>
      <c r="C173" s="81" t="s">
        <v>2862</v>
      </c>
      <c r="D173" s="80" t="s">
        <v>2679</v>
      </c>
      <c r="E173" s="81" t="s">
        <v>2669</v>
      </c>
      <c r="F173" s="82">
        <f>VLOOKUP(I173,MTZ_PRECIOS_IDU,4,0)</f>
        <v>596874</v>
      </c>
      <c r="G173" s="97"/>
      <c r="H173" s="107" t="s">
        <v>3002</v>
      </c>
      <c r="I173" s="81">
        <v>4203</v>
      </c>
      <c r="J173" s="80" t="s">
        <v>3118</v>
      </c>
      <c r="K173" s="121"/>
    </row>
    <row r="174" spans="2:11" x14ac:dyDescent="0.25">
      <c r="B174" s="1">
        <v>1</v>
      </c>
      <c r="C174" s="106">
        <v>12</v>
      </c>
      <c r="D174" s="86" t="s">
        <v>2759</v>
      </c>
      <c r="E174" s="87"/>
      <c r="F174" s="88"/>
      <c r="G174" s="87"/>
      <c r="H174" s="81"/>
      <c r="I174" s="81"/>
      <c r="J174" s="81"/>
      <c r="K174" s="121"/>
    </row>
    <row r="175" spans="2:11" x14ac:dyDescent="0.25">
      <c r="B175" s="1">
        <v>1</v>
      </c>
      <c r="C175" s="106" t="s">
        <v>2863</v>
      </c>
      <c r="D175" s="86" t="s">
        <v>2637</v>
      </c>
      <c r="E175" s="87"/>
      <c r="F175" s="88"/>
      <c r="G175" s="87"/>
      <c r="H175" s="81"/>
      <c r="I175" s="81"/>
      <c r="J175" s="81"/>
      <c r="K175" s="121"/>
    </row>
    <row r="176" spans="2:11" ht="25.5" x14ac:dyDescent="0.25">
      <c r="B176" s="1">
        <v>2</v>
      </c>
      <c r="C176" s="81" t="s">
        <v>2864</v>
      </c>
      <c r="D176" s="80" t="s">
        <v>2639</v>
      </c>
      <c r="E176" s="81" t="s">
        <v>2641</v>
      </c>
      <c r="F176" s="82">
        <v>12353</v>
      </c>
      <c r="G176" s="97"/>
      <c r="H176" s="81" t="s">
        <v>3002</v>
      </c>
      <c r="I176" s="81">
        <v>3433</v>
      </c>
      <c r="J176" s="80" t="s">
        <v>8</v>
      </c>
      <c r="K176" s="121"/>
    </row>
    <row r="177" spans="2:11" ht="38.25" x14ac:dyDescent="0.25">
      <c r="B177" s="1">
        <v>2</v>
      </c>
      <c r="C177" s="81" t="s">
        <v>2865</v>
      </c>
      <c r="D177" s="80" t="s">
        <v>2978</v>
      </c>
      <c r="E177" s="81" t="s">
        <v>134</v>
      </c>
      <c r="F177" s="82">
        <v>4870.08</v>
      </c>
      <c r="G177" s="97"/>
      <c r="H177" s="81" t="s">
        <v>3002</v>
      </c>
      <c r="I177" s="81">
        <v>4240</v>
      </c>
      <c r="J177" s="80" t="s">
        <v>3119</v>
      </c>
      <c r="K177" s="121"/>
    </row>
    <row r="178" spans="2:11" ht="38.25" x14ac:dyDescent="0.25">
      <c r="B178" s="1">
        <v>2</v>
      </c>
      <c r="C178" s="81" t="s">
        <v>2866</v>
      </c>
      <c r="D178" s="80" t="s">
        <v>2979</v>
      </c>
      <c r="E178" s="81" t="s">
        <v>134</v>
      </c>
      <c r="F178" s="82">
        <v>6088</v>
      </c>
      <c r="G178" s="97"/>
      <c r="H178" s="81" t="s">
        <v>3002</v>
      </c>
      <c r="I178" s="81">
        <v>4242</v>
      </c>
      <c r="J178" s="80" t="s">
        <v>3120</v>
      </c>
      <c r="K178" s="121"/>
    </row>
    <row r="179" spans="2:11" ht="63.75" x14ac:dyDescent="0.25">
      <c r="B179" s="1">
        <v>2</v>
      </c>
      <c r="C179" s="81" t="s">
        <v>2901</v>
      </c>
      <c r="D179" s="80" t="s">
        <v>2980</v>
      </c>
      <c r="E179" s="81" t="s">
        <v>2641</v>
      </c>
      <c r="F179" s="82">
        <v>61282</v>
      </c>
      <c r="G179" s="97" t="s">
        <v>3061</v>
      </c>
      <c r="H179" s="81" t="s">
        <v>3002</v>
      </c>
      <c r="I179" s="81">
        <v>4244</v>
      </c>
      <c r="J179" s="80" t="s">
        <v>3121</v>
      </c>
      <c r="K179" s="121"/>
    </row>
    <row r="180" spans="2:11" ht="51" x14ac:dyDescent="0.25">
      <c r="B180" s="1">
        <v>2</v>
      </c>
      <c r="C180" s="81" t="s">
        <v>2902</v>
      </c>
      <c r="D180" s="80" t="s">
        <v>2981</v>
      </c>
      <c r="E180" s="81" t="s">
        <v>2641</v>
      </c>
      <c r="F180" s="82">
        <v>88473.12000000001</v>
      </c>
      <c r="G180" s="97"/>
      <c r="H180" s="81" t="s">
        <v>3002</v>
      </c>
      <c r="I180" s="81">
        <v>4245</v>
      </c>
      <c r="J180" s="80" t="s">
        <v>3122</v>
      </c>
      <c r="K180" s="121"/>
    </row>
    <row r="181" spans="2:11" ht="51" x14ac:dyDescent="0.25">
      <c r="B181" s="1">
        <v>2</v>
      </c>
      <c r="C181" s="81" t="s">
        <v>2903</v>
      </c>
      <c r="D181" s="80" t="s">
        <v>2982</v>
      </c>
      <c r="E181" s="81" t="s">
        <v>2641</v>
      </c>
      <c r="F181" s="82">
        <v>48701</v>
      </c>
      <c r="G181" s="97"/>
      <c r="H181" s="81" t="s">
        <v>3002</v>
      </c>
      <c r="I181" s="81">
        <v>4246</v>
      </c>
      <c r="J181" s="80" t="s">
        <v>3123</v>
      </c>
      <c r="K181" s="121"/>
    </row>
    <row r="182" spans="2:11" ht="51" x14ac:dyDescent="0.25">
      <c r="B182" s="1">
        <v>2</v>
      </c>
      <c r="C182" s="81" t="s">
        <v>2904</v>
      </c>
      <c r="D182" s="80" t="s">
        <v>2983</v>
      </c>
      <c r="E182" s="81" t="s">
        <v>2641</v>
      </c>
      <c r="F182" s="82">
        <v>58197</v>
      </c>
      <c r="G182" s="97"/>
      <c r="H182" s="81" t="s">
        <v>3002</v>
      </c>
      <c r="I182" s="81">
        <v>4860</v>
      </c>
      <c r="J182" s="80" t="s">
        <v>22</v>
      </c>
      <c r="K182" s="121"/>
    </row>
    <row r="183" spans="2:11" ht="38.25" x14ac:dyDescent="0.25">
      <c r="B183" s="1">
        <v>2</v>
      </c>
      <c r="C183" s="81" t="s">
        <v>2905</v>
      </c>
      <c r="D183" s="80" t="s">
        <v>2984</v>
      </c>
      <c r="E183" s="81" t="s">
        <v>134</v>
      </c>
      <c r="F183" s="82">
        <v>12175</v>
      </c>
      <c r="G183" s="97"/>
      <c r="H183" s="81" t="s">
        <v>3002</v>
      </c>
      <c r="I183" s="81">
        <v>4863</v>
      </c>
      <c r="J183" s="80" t="s">
        <v>3124</v>
      </c>
      <c r="K183" s="121"/>
    </row>
    <row r="184" spans="2:11" ht="38.25" x14ac:dyDescent="0.25">
      <c r="B184" s="1">
        <v>2</v>
      </c>
      <c r="C184" s="81" t="s">
        <v>2906</v>
      </c>
      <c r="D184" s="80" t="s">
        <v>2985</v>
      </c>
      <c r="E184" s="81" t="s">
        <v>134</v>
      </c>
      <c r="F184" s="82">
        <v>16234</v>
      </c>
      <c r="G184" s="97"/>
      <c r="H184" s="81" t="s">
        <v>3002</v>
      </c>
      <c r="I184" s="81">
        <v>4864</v>
      </c>
      <c r="J184" s="80" t="s">
        <v>3125</v>
      </c>
      <c r="K184" s="121"/>
    </row>
    <row r="185" spans="2:11" ht="38.25" x14ac:dyDescent="0.25">
      <c r="B185" s="1">
        <v>2</v>
      </c>
      <c r="C185" s="81" t="s">
        <v>2907</v>
      </c>
      <c r="D185" s="80" t="s">
        <v>2986</v>
      </c>
      <c r="E185" s="81" t="s">
        <v>134</v>
      </c>
      <c r="F185" s="82">
        <v>24350.399999999998</v>
      </c>
      <c r="G185" s="97"/>
      <c r="H185" s="81" t="s">
        <v>3002</v>
      </c>
      <c r="I185" s="81">
        <v>4867</v>
      </c>
      <c r="J185" s="80" t="s">
        <v>3126</v>
      </c>
      <c r="K185" s="121"/>
    </row>
    <row r="186" spans="2:11" ht="51" x14ac:dyDescent="0.25">
      <c r="B186" s="1">
        <v>2</v>
      </c>
      <c r="C186" s="81" t="s">
        <v>2908</v>
      </c>
      <c r="D186" s="80" t="s">
        <v>2987</v>
      </c>
      <c r="E186" s="81" t="s">
        <v>134</v>
      </c>
      <c r="F186" s="82">
        <v>20016</v>
      </c>
      <c r="G186" s="97"/>
      <c r="H186" s="81" t="s">
        <v>3002</v>
      </c>
      <c r="I186" s="81">
        <v>5135</v>
      </c>
      <c r="J186" s="80" t="s">
        <v>3127</v>
      </c>
      <c r="K186" s="121"/>
    </row>
    <row r="187" spans="2:11" ht="51" x14ac:dyDescent="0.25">
      <c r="B187" s="1">
        <v>2</v>
      </c>
      <c r="C187" s="81" t="s">
        <v>2909</v>
      </c>
      <c r="D187" s="80" t="s">
        <v>2988</v>
      </c>
      <c r="E187" s="81" t="s">
        <v>2647</v>
      </c>
      <c r="F187" s="82">
        <v>5681.76</v>
      </c>
      <c r="G187" s="97"/>
      <c r="H187" s="81" t="s">
        <v>3002</v>
      </c>
      <c r="I187" s="81">
        <v>5136</v>
      </c>
      <c r="J187" s="80" t="s">
        <v>3128</v>
      </c>
      <c r="K187" s="121"/>
    </row>
    <row r="188" spans="2:11" ht="38.25" x14ac:dyDescent="0.25">
      <c r="B188" s="1">
        <v>2</v>
      </c>
      <c r="C188" s="81" t="s">
        <v>2910</v>
      </c>
      <c r="D188" s="80" t="s">
        <v>2751</v>
      </c>
      <c r="E188" s="81" t="s">
        <v>2647</v>
      </c>
      <c r="F188" s="82">
        <v>56243</v>
      </c>
      <c r="G188" s="97"/>
      <c r="H188" s="81" t="s">
        <v>3002</v>
      </c>
      <c r="I188" s="81">
        <v>5219</v>
      </c>
      <c r="J188" s="80" t="s">
        <v>29</v>
      </c>
      <c r="K188" s="121"/>
    </row>
    <row r="189" spans="2:11" ht="25.5" x14ac:dyDescent="0.25">
      <c r="B189" s="1">
        <v>2</v>
      </c>
      <c r="C189" s="81" t="s">
        <v>2911</v>
      </c>
      <c r="D189" s="80" t="s">
        <v>2737</v>
      </c>
      <c r="E189" s="81" t="s">
        <v>2641</v>
      </c>
      <c r="F189" s="82">
        <v>9887.1549539999996</v>
      </c>
      <c r="G189" s="97"/>
      <c r="H189" s="81" t="s">
        <v>3002</v>
      </c>
      <c r="I189" s="81">
        <v>5241</v>
      </c>
      <c r="J189" s="80" t="s">
        <v>32</v>
      </c>
      <c r="K189" s="121"/>
    </row>
    <row r="190" spans="2:11" ht="25.5" x14ac:dyDescent="0.25">
      <c r="B190" s="1">
        <v>2</v>
      </c>
      <c r="C190" s="81" t="s">
        <v>2912</v>
      </c>
      <c r="D190" s="80" t="s">
        <v>2752</v>
      </c>
      <c r="E190" s="81" t="s">
        <v>2641</v>
      </c>
      <c r="F190" s="82">
        <v>159226</v>
      </c>
      <c r="G190" s="97"/>
      <c r="H190" s="81" t="s">
        <v>3002</v>
      </c>
      <c r="I190" s="81">
        <v>5242</v>
      </c>
      <c r="J190" s="80" t="s">
        <v>33</v>
      </c>
      <c r="K190" s="121"/>
    </row>
    <row r="191" spans="2:11" ht="51" x14ac:dyDescent="0.25">
      <c r="B191" s="1">
        <v>2</v>
      </c>
      <c r="C191" s="81" t="s">
        <v>2913</v>
      </c>
      <c r="D191" s="80" t="s">
        <v>2989</v>
      </c>
      <c r="E191" s="81" t="s">
        <v>2641</v>
      </c>
      <c r="F191" s="82">
        <v>67422</v>
      </c>
      <c r="G191" s="97" t="s">
        <v>3061</v>
      </c>
      <c r="H191" s="81" t="s">
        <v>3002</v>
      </c>
      <c r="I191" s="81">
        <v>5850</v>
      </c>
      <c r="J191" s="80" t="s">
        <v>3129</v>
      </c>
      <c r="K191" s="121"/>
    </row>
    <row r="192" spans="2:11" ht="25.5" x14ac:dyDescent="0.25">
      <c r="B192" s="1">
        <v>2</v>
      </c>
      <c r="C192" s="81" t="s">
        <v>2914</v>
      </c>
      <c r="D192" s="80" t="s">
        <v>2990</v>
      </c>
      <c r="E192" s="81" t="s">
        <v>2641</v>
      </c>
      <c r="F192" s="82">
        <v>11932</v>
      </c>
      <c r="G192" s="97"/>
      <c r="H192" s="81" t="s">
        <v>3002</v>
      </c>
      <c r="I192" s="81">
        <v>4711</v>
      </c>
      <c r="J192" s="80" t="s">
        <v>3130</v>
      </c>
      <c r="K192" s="121"/>
    </row>
    <row r="193" spans="2:11" ht="38.25" x14ac:dyDescent="0.25">
      <c r="B193" s="1">
        <v>2</v>
      </c>
      <c r="C193" s="81" t="s">
        <v>2915</v>
      </c>
      <c r="D193" s="80" t="s">
        <v>2991</v>
      </c>
      <c r="E193" s="81" t="s">
        <v>134</v>
      </c>
      <c r="F193" s="82">
        <v>16234</v>
      </c>
      <c r="G193" s="97"/>
      <c r="H193" s="81" t="s">
        <v>3002</v>
      </c>
      <c r="I193" s="81">
        <v>4961</v>
      </c>
      <c r="J193" s="80" t="s">
        <v>3131</v>
      </c>
      <c r="K193" s="121"/>
    </row>
    <row r="194" spans="2:11" ht="38.25" x14ac:dyDescent="0.25">
      <c r="B194" s="1">
        <v>2</v>
      </c>
      <c r="C194" s="81" t="s">
        <v>2916</v>
      </c>
      <c r="D194" s="80" t="s">
        <v>2753</v>
      </c>
      <c r="E194" s="81" t="s">
        <v>134</v>
      </c>
      <c r="F194" s="82">
        <v>4058</v>
      </c>
      <c r="G194" s="97"/>
      <c r="H194" s="81" t="s">
        <v>3002</v>
      </c>
      <c r="I194" s="81">
        <v>4962</v>
      </c>
      <c r="J194" s="80" t="s">
        <v>52</v>
      </c>
      <c r="K194" s="121"/>
    </row>
    <row r="195" spans="2:11" ht="38.25" x14ac:dyDescent="0.25">
      <c r="B195" s="1">
        <v>2</v>
      </c>
      <c r="C195" s="81" t="s">
        <v>2917</v>
      </c>
      <c r="D195" s="80" t="s">
        <v>2754</v>
      </c>
      <c r="E195" s="81" t="s">
        <v>134</v>
      </c>
      <c r="F195" s="82">
        <v>4058</v>
      </c>
      <c r="G195" s="97"/>
      <c r="H195" s="81" t="s">
        <v>3002</v>
      </c>
      <c r="I195" s="81">
        <v>4963</v>
      </c>
      <c r="J195" s="80" t="s">
        <v>53</v>
      </c>
      <c r="K195" s="121"/>
    </row>
    <row r="196" spans="2:11" ht="38.25" x14ac:dyDescent="0.25">
      <c r="B196" s="1">
        <v>2</v>
      </c>
      <c r="C196" s="81" t="s">
        <v>2918</v>
      </c>
      <c r="D196" s="80" t="s">
        <v>2755</v>
      </c>
      <c r="E196" s="81" t="s">
        <v>134</v>
      </c>
      <c r="F196" s="82">
        <v>4058</v>
      </c>
      <c r="G196" s="97"/>
      <c r="H196" s="81" t="s">
        <v>3002</v>
      </c>
      <c r="I196" s="81">
        <v>4964</v>
      </c>
      <c r="J196" s="80" t="s">
        <v>54</v>
      </c>
      <c r="K196" s="121"/>
    </row>
    <row r="197" spans="2:11" ht="38.25" x14ac:dyDescent="0.25">
      <c r="B197" s="1">
        <v>2</v>
      </c>
      <c r="C197" s="81" t="s">
        <v>2919</v>
      </c>
      <c r="D197" s="80" t="s">
        <v>2992</v>
      </c>
      <c r="E197" s="81" t="s">
        <v>2641</v>
      </c>
      <c r="F197" s="82">
        <v>81168</v>
      </c>
      <c r="G197" s="97"/>
      <c r="H197" s="81" t="s">
        <v>3002</v>
      </c>
      <c r="I197" s="81">
        <v>5191</v>
      </c>
      <c r="J197" s="80" t="s">
        <v>3132</v>
      </c>
      <c r="K197" s="121"/>
    </row>
    <row r="198" spans="2:11" ht="51" x14ac:dyDescent="0.25">
      <c r="B198" s="1">
        <v>2</v>
      </c>
      <c r="C198" s="81" t="s">
        <v>2920</v>
      </c>
      <c r="D198" s="80" t="s">
        <v>3133</v>
      </c>
      <c r="E198" s="81" t="s">
        <v>2641</v>
      </c>
      <c r="F198" s="82">
        <v>83487</v>
      </c>
      <c r="G198" s="97"/>
      <c r="H198" s="81" t="s">
        <v>3002</v>
      </c>
      <c r="I198" s="81">
        <v>5846</v>
      </c>
      <c r="J198" s="80" t="s">
        <v>3134</v>
      </c>
      <c r="K198" s="121"/>
    </row>
    <row r="199" spans="2:11" ht="38.25" x14ac:dyDescent="0.25">
      <c r="B199" s="1">
        <v>2</v>
      </c>
      <c r="C199" s="81" t="s">
        <v>2921</v>
      </c>
      <c r="D199" s="80" t="s">
        <v>2993</v>
      </c>
      <c r="E199" s="81" t="s">
        <v>134</v>
      </c>
      <c r="F199" s="82">
        <v>9334.32</v>
      </c>
      <c r="G199" s="97"/>
      <c r="H199" s="107" t="s">
        <v>3003</v>
      </c>
      <c r="I199" s="81">
        <v>7019</v>
      </c>
      <c r="J199" s="80"/>
      <c r="K199" s="121" t="s">
        <v>3045</v>
      </c>
    </row>
    <row r="200" spans="2:11" ht="51" x14ac:dyDescent="0.25">
      <c r="B200" s="1">
        <v>2</v>
      </c>
      <c r="C200" s="81" t="s">
        <v>2922</v>
      </c>
      <c r="D200" s="80" t="s">
        <v>2994</v>
      </c>
      <c r="E200" s="81" t="s">
        <v>2647</v>
      </c>
      <c r="F200" s="82">
        <v>85622</v>
      </c>
      <c r="G200" s="97" t="s">
        <v>3061</v>
      </c>
      <c r="H200" s="81" t="s">
        <v>3002</v>
      </c>
      <c r="I200" s="81">
        <v>5738</v>
      </c>
      <c r="J200" s="80" t="s">
        <v>3135</v>
      </c>
      <c r="K200" s="121"/>
    </row>
    <row r="201" spans="2:11" x14ac:dyDescent="0.25">
      <c r="B201" s="1">
        <v>1</v>
      </c>
      <c r="C201" s="106" t="s">
        <v>2923</v>
      </c>
      <c r="D201" s="86" t="s">
        <v>2638</v>
      </c>
      <c r="E201" s="87"/>
      <c r="F201" s="88"/>
      <c r="G201" s="87"/>
      <c r="H201" s="81"/>
      <c r="I201" s="81"/>
      <c r="J201" s="81"/>
      <c r="K201" s="121"/>
    </row>
    <row r="202" spans="2:11" ht="25.5" x14ac:dyDescent="0.25">
      <c r="B202" s="1">
        <v>2</v>
      </c>
      <c r="C202" s="81" t="s">
        <v>2924</v>
      </c>
      <c r="D202" s="80" t="s">
        <v>2739</v>
      </c>
      <c r="E202" s="81" t="s">
        <v>2641</v>
      </c>
      <c r="F202" s="82">
        <v>288597</v>
      </c>
      <c r="G202" s="97" t="s">
        <v>3061</v>
      </c>
      <c r="H202" s="81" t="s">
        <v>3002</v>
      </c>
      <c r="I202" s="81">
        <v>3430</v>
      </c>
      <c r="J202" s="80" t="s">
        <v>60</v>
      </c>
      <c r="K202" s="121"/>
    </row>
    <row r="203" spans="2:11" ht="38.25" x14ac:dyDescent="0.25">
      <c r="B203" s="1">
        <v>2</v>
      </c>
      <c r="C203" s="81" t="s">
        <v>2925</v>
      </c>
      <c r="D203" s="80" t="s">
        <v>2746</v>
      </c>
      <c r="E203" s="81" t="s">
        <v>2641</v>
      </c>
      <c r="F203" s="82">
        <v>371441</v>
      </c>
      <c r="G203" s="97"/>
      <c r="H203" s="81" t="s">
        <v>3002</v>
      </c>
      <c r="I203" s="81">
        <v>5232</v>
      </c>
      <c r="J203" s="80" t="s">
        <v>84</v>
      </c>
      <c r="K203" s="121"/>
    </row>
    <row r="204" spans="2:11" ht="38.25" x14ac:dyDescent="0.25">
      <c r="B204" s="1">
        <v>2</v>
      </c>
      <c r="C204" s="81" t="s">
        <v>2926</v>
      </c>
      <c r="D204" s="80" t="s">
        <v>2747</v>
      </c>
      <c r="E204" s="81" t="s">
        <v>2647</v>
      </c>
      <c r="F204" s="82">
        <v>228399</v>
      </c>
      <c r="G204" s="97"/>
      <c r="H204" s="81" t="s">
        <v>3002</v>
      </c>
      <c r="I204" s="81">
        <v>5234</v>
      </c>
      <c r="J204" s="80" t="s">
        <v>85</v>
      </c>
      <c r="K204" s="121"/>
    </row>
    <row r="205" spans="2:11" ht="38.25" x14ac:dyDescent="0.25">
      <c r="B205" s="1">
        <v>2</v>
      </c>
      <c r="C205" s="81" t="s">
        <v>2927</v>
      </c>
      <c r="D205" s="80" t="s">
        <v>2748</v>
      </c>
      <c r="E205" s="81" t="s">
        <v>2641</v>
      </c>
      <c r="F205" s="82">
        <v>212566</v>
      </c>
      <c r="G205" s="97"/>
      <c r="H205" s="81" t="s">
        <v>3002</v>
      </c>
      <c r="I205" s="81">
        <v>5235</v>
      </c>
      <c r="J205" s="80" t="s">
        <v>86</v>
      </c>
      <c r="K205" s="121"/>
    </row>
    <row r="206" spans="2:11" ht="51" x14ac:dyDescent="0.25">
      <c r="B206" s="1">
        <v>2</v>
      </c>
      <c r="C206" s="81" t="s">
        <v>2928</v>
      </c>
      <c r="D206" s="80" t="s">
        <v>2995</v>
      </c>
      <c r="E206" s="81" t="s">
        <v>2641</v>
      </c>
      <c r="F206" s="82">
        <v>376795</v>
      </c>
      <c r="G206" s="97"/>
      <c r="H206" s="81" t="s">
        <v>3002</v>
      </c>
      <c r="I206" s="81">
        <v>5236</v>
      </c>
      <c r="J206" s="80" t="s">
        <v>87</v>
      </c>
      <c r="K206" s="121"/>
    </row>
    <row r="207" spans="2:11" ht="25.5" x14ac:dyDescent="0.25">
      <c r="B207" s="1">
        <v>2</v>
      </c>
      <c r="C207" s="81" t="s">
        <v>2929</v>
      </c>
      <c r="D207" s="80" t="s">
        <v>2996</v>
      </c>
      <c r="E207" s="81" t="s">
        <v>2641</v>
      </c>
      <c r="F207" s="82">
        <v>382353</v>
      </c>
      <c r="G207" s="97"/>
      <c r="H207" s="81" t="s">
        <v>3002</v>
      </c>
      <c r="I207" s="81">
        <v>6034</v>
      </c>
      <c r="J207" s="80" t="s">
        <v>3136</v>
      </c>
      <c r="K207" s="121"/>
    </row>
    <row r="208" spans="2:11" ht="25.5" x14ac:dyDescent="0.25">
      <c r="B208" s="1">
        <v>2</v>
      </c>
      <c r="C208" s="81" t="s">
        <v>2930</v>
      </c>
      <c r="D208" s="80" t="s">
        <v>2749</v>
      </c>
      <c r="E208" s="81" t="s">
        <v>2641</v>
      </c>
      <c r="F208" s="82">
        <v>424733</v>
      </c>
      <c r="G208" s="97"/>
      <c r="H208" s="81" t="s">
        <v>3002</v>
      </c>
      <c r="I208" s="81">
        <v>3429</v>
      </c>
      <c r="J208" s="80" t="s">
        <v>90</v>
      </c>
      <c r="K208" s="121"/>
    </row>
    <row r="209" spans="2:11" ht="51" x14ac:dyDescent="0.25">
      <c r="B209" s="1">
        <v>2</v>
      </c>
      <c r="C209" s="81" t="s">
        <v>2931</v>
      </c>
      <c r="D209" s="80" t="s">
        <v>2750</v>
      </c>
      <c r="E209" s="81" t="s">
        <v>2641</v>
      </c>
      <c r="F209" s="82">
        <v>293357</v>
      </c>
      <c r="G209" s="97"/>
      <c r="H209" s="81" t="s">
        <v>3002</v>
      </c>
      <c r="I209" s="81">
        <v>5955</v>
      </c>
      <c r="J209" s="80" t="s">
        <v>92</v>
      </c>
      <c r="K209" s="121"/>
    </row>
    <row r="210" spans="2:11" ht="38.25" x14ac:dyDescent="0.25">
      <c r="B210" s="1">
        <v>2</v>
      </c>
      <c r="C210" s="81" t="s">
        <v>2932</v>
      </c>
      <c r="D210" s="80" t="s">
        <v>2997</v>
      </c>
      <c r="E210" s="81" t="s">
        <v>2641</v>
      </c>
      <c r="F210" s="82">
        <v>487389.68041538459</v>
      </c>
      <c r="G210" s="97"/>
      <c r="H210" s="81" t="s">
        <v>3002</v>
      </c>
      <c r="I210" s="81">
        <v>7020</v>
      </c>
      <c r="J210" s="80"/>
      <c r="K210" s="121" t="s">
        <v>3045</v>
      </c>
    </row>
    <row r="211" spans="2:11" ht="38.25" x14ac:dyDescent="0.25">
      <c r="B211" s="1">
        <v>2</v>
      </c>
      <c r="C211" s="81" t="s">
        <v>2933</v>
      </c>
      <c r="D211" s="80" t="s">
        <v>2998</v>
      </c>
      <c r="E211" s="81" t="s">
        <v>2641</v>
      </c>
      <c r="F211" s="82">
        <v>367579.68041538459</v>
      </c>
      <c r="G211" s="97"/>
      <c r="H211" s="107" t="s">
        <v>3003</v>
      </c>
      <c r="I211" s="81">
        <v>7021</v>
      </c>
      <c r="J211" s="80"/>
      <c r="K211" s="121" t="s">
        <v>3045</v>
      </c>
    </row>
    <row r="212" spans="2:11" ht="38.25" x14ac:dyDescent="0.25">
      <c r="B212" s="1">
        <v>2</v>
      </c>
      <c r="C212" s="84" t="s">
        <v>2934</v>
      </c>
      <c r="D212" s="83" t="s">
        <v>2999</v>
      </c>
      <c r="E212" s="84" t="s">
        <v>2641</v>
      </c>
      <c r="F212" s="85">
        <v>445579.68041538459</v>
      </c>
      <c r="G212" s="98"/>
      <c r="H212" s="108" t="s">
        <v>3003</v>
      </c>
      <c r="I212" s="84">
        <v>7022</v>
      </c>
      <c r="J212" s="83"/>
      <c r="K212" s="121" t="s">
        <v>3045</v>
      </c>
    </row>
  </sheetData>
  <autoFilter ref="B3:L212"/>
  <sortState ref="C4:H162">
    <sortCondition ref="D4:D162"/>
  </sortState>
  <pageMargins left="0.70866141732283472" right="0.70866141732283472" top="0.74803149606299213" bottom="0.74803149606299213" header="0.31496062992125984" footer="0.31496062992125984"/>
  <pageSetup scale="17"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484"/>
  <sheetViews>
    <sheetView topLeftCell="A82" workbookViewId="0">
      <selection activeCell="E17" sqref="E17"/>
    </sheetView>
  </sheetViews>
  <sheetFormatPr baseColWidth="10" defaultRowHeight="15" x14ac:dyDescent="0.25"/>
  <cols>
    <col min="1" max="1" width="5.42578125" style="1" customWidth="1"/>
    <col min="2" max="2" width="11.42578125" style="1"/>
    <col min="3" max="3" width="36.7109375" style="1" customWidth="1"/>
    <col min="4" max="4" width="10" style="1" bestFit="1" customWidth="1"/>
    <col min="5" max="5" width="73" style="1" customWidth="1"/>
    <col min="6" max="6" width="9" style="1" bestFit="1" customWidth="1"/>
    <col min="7" max="7" width="12" style="1" bestFit="1" customWidth="1"/>
    <col min="8" max="16384" width="11.42578125" style="1"/>
  </cols>
  <sheetData>
    <row r="2" spans="2:8" x14ac:dyDescent="0.25">
      <c r="B2" s="4" t="s">
        <v>3037</v>
      </c>
    </row>
    <row r="4" spans="2:8" x14ac:dyDescent="0.25">
      <c r="B4" s="5" t="s">
        <v>148</v>
      </c>
      <c r="C4" s="5" t="s">
        <v>149</v>
      </c>
      <c r="D4" s="5" t="s">
        <v>150</v>
      </c>
      <c r="E4" s="5" t="s">
        <v>2603</v>
      </c>
      <c r="F4" s="5" t="s">
        <v>151</v>
      </c>
      <c r="G4" s="5" t="s">
        <v>152</v>
      </c>
      <c r="H4" s="5" t="s">
        <v>153</v>
      </c>
    </row>
    <row r="5" spans="2:8" x14ac:dyDescent="0.25">
      <c r="B5" s="2" t="s">
        <v>154</v>
      </c>
      <c r="C5" s="2" t="s">
        <v>155</v>
      </c>
      <c r="D5" s="2">
        <v>3007</v>
      </c>
      <c r="E5" s="2" t="s">
        <v>156</v>
      </c>
      <c r="F5" s="2" t="s">
        <v>18</v>
      </c>
      <c r="G5" s="6">
        <v>609</v>
      </c>
      <c r="H5" s="119"/>
    </row>
    <row r="6" spans="2:8" x14ac:dyDescent="0.25">
      <c r="B6" s="2" t="s">
        <v>154</v>
      </c>
      <c r="C6" s="2" t="s">
        <v>157</v>
      </c>
      <c r="D6" s="2">
        <v>3009</v>
      </c>
      <c r="E6" s="2" t="s">
        <v>158</v>
      </c>
      <c r="F6" s="2" t="s">
        <v>159</v>
      </c>
      <c r="G6" s="6">
        <v>23586</v>
      </c>
      <c r="H6" s="119"/>
    </row>
    <row r="7" spans="2:8" x14ac:dyDescent="0.25">
      <c r="B7" s="2" t="s">
        <v>154</v>
      </c>
      <c r="C7" s="2" t="s">
        <v>160</v>
      </c>
      <c r="D7" s="2">
        <v>3010</v>
      </c>
      <c r="E7" s="2" t="s">
        <v>161</v>
      </c>
      <c r="F7" s="2" t="s">
        <v>159</v>
      </c>
      <c r="G7" s="6">
        <v>25152</v>
      </c>
      <c r="H7" s="119"/>
    </row>
    <row r="8" spans="2:8" x14ac:dyDescent="0.25">
      <c r="B8" s="2" t="s">
        <v>154</v>
      </c>
      <c r="C8" s="2" t="s">
        <v>160</v>
      </c>
      <c r="D8" s="2">
        <v>3011</v>
      </c>
      <c r="E8" s="2" t="s">
        <v>162</v>
      </c>
      <c r="F8" s="2" t="s">
        <v>12</v>
      </c>
      <c r="G8" s="6">
        <v>3448</v>
      </c>
      <c r="H8" s="119"/>
    </row>
    <row r="9" spans="2:8" x14ac:dyDescent="0.25">
      <c r="B9" s="2" t="s">
        <v>154</v>
      </c>
      <c r="C9" s="2" t="s">
        <v>160</v>
      </c>
      <c r="D9" s="2">
        <v>3012</v>
      </c>
      <c r="E9" s="2" t="s">
        <v>163</v>
      </c>
      <c r="F9" s="2" t="s">
        <v>18</v>
      </c>
      <c r="G9" s="6">
        <v>5103</v>
      </c>
      <c r="H9" s="119"/>
    </row>
    <row r="10" spans="2:8" x14ac:dyDescent="0.25">
      <c r="B10" s="2" t="s">
        <v>154</v>
      </c>
      <c r="C10" s="2" t="s">
        <v>164</v>
      </c>
      <c r="D10" s="2">
        <v>3015</v>
      </c>
      <c r="E10" s="2" t="s">
        <v>165</v>
      </c>
      <c r="F10" s="2" t="s">
        <v>9</v>
      </c>
      <c r="G10" s="6">
        <v>249633</v>
      </c>
      <c r="H10" s="119"/>
    </row>
    <row r="11" spans="2:8" x14ac:dyDescent="0.25">
      <c r="B11" s="2" t="s">
        <v>154</v>
      </c>
      <c r="C11" s="2" t="s">
        <v>166</v>
      </c>
      <c r="D11" s="2">
        <v>3017</v>
      </c>
      <c r="E11" s="2" t="s">
        <v>167</v>
      </c>
      <c r="F11" s="2" t="s">
        <v>159</v>
      </c>
      <c r="G11" s="6">
        <v>19344</v>
      </c>
      <c r="H11" s="119"/>
    </row>
    <row r="12" spans="2:8" x14ac:dyDescent="0.25">
      <c r="B12" s="2" t="s">
        <v>154</v>
      </c>
      <c r="C12" s="2" t="s">
        <v>168</v>
      </c>
      <c r="D12" s="2">
        <v>3018</v>
      </c>
      <c r="E12" s="2" t="s">
        <v>169</v>
      </c>
      <c r="F12" s="2" t="s">
        <v>159</v>
      </c>
      <c r="G12" s="6">
        <v>70134</v>
      </c>
      <c r="H12" s="119"/>
    </row>
    <row r="13" spans="2:8" x14ac:dyDescent="0.25">
      <c r="B13" s="2" t="s">
        <v>154</v>
      </c>
      <c r="C13" s="2" t="s">
        <v>160</v>
      </c>
      <c r="D13" s="2">
        <v>3021</v>
      </c>
      <c r="E13" s="2" t="s">
        <v>170</v>
      </c>
      <c r="F13" s="2" t="s">
        <v>18</v>
      </c>
      <c r="G13" s="6">
        <v>4745</v>
      </c>
      <c r="H13" s="119"/>
    </row>
    <row r="14" spans="2:8" x14ac:dyDescent="0.25">
      <c r="B14" s="2" t="s">
        <v>154</v>
      </c>
      <c r="C14" s="2" t="s">
        <v>160</v>
      </c>
      <c r="D14" s="2">
        <v>3022</v>
      </c>
      <c r="E14" s="2" t="s">
        <v>171</v>
      </c>
      <c r="F14" s="2" t="s">
        <v>159</v>
      </c>
      <c r="G14" s="6">
        <v>38421</v>
      </c>
      <c r="H14" s="119"/>
    </row>
    <row r="15" spans="2:8" x14ac:dyDescent="0.25">
      <c r="B15" s="2" t="s">
        <v>154</v>
      </c>
      <c r="C15" s="2" t="s">
        <v>172</v>
      </c>
      <c r="D15" s="2">
        <v>3024</v>
      </c>
      <c r="E15" s="2" t="s">
        <v>173</v>
      </c>
      <c r="F15" s="2" t="s">
        <v>159</v>
      </c>
      <c r="G15" s="6">
        <v>84809</v>
      </c>
      <c r="H15" s="119"/>
    </row>
    <row r="16" spans="2:8" x14ac:dyDescent="0.25">
      <c r="B16" s="2" t="s">
        <v>154</v>
      </c>
      <c r="C16" s="2" t="s">
        <v>174</v>
      </c>
      <c r="D16" s="2">
        <v>3027</v>
      </c>
      <c r="E16" s="2" t="s">
        <v>175</v>
      </c>
      <c r="F16" s="2" t="s">
        <v>12</v>
      </c>
      <c r="G16" s="6">
        <v>56980</v>
      </c>
      <c r="H16" s="119"/>
    </row>
    <row r="17" spans="2:8" x14ac:dyDescent="0.25">
      <c r="B17" s="2" t="s">
        <v>154</v>
      </c>
      <c r="C17" s="2" t="s">
        <v>176</v>
      </c>
      <c r="D17" s="2">
        <v>3041</v>
      </c>
      <c r="E17" s="2" t="s">
        <v>177</v>
      </c>
      <c r="F17" s="2" t="s">
        <v>12</v>
      </c>
      <c r="G17" s="6">
        <v>21896</v>
      </c>
      <c r="H17" s="119"/>
    </row>
    <row r="18" spans="2:8" x14ac:dyDescent="0.25">
      <c r="B18" s="2" t="s">
        <v>154</v>
      </c>
      <c r="C18" s="2" t="s">
        <v>176</v>
      </c>
      <c r="D18" s="2">
        <v>3042</v>
      </c>
      <c r="E18" s="2" t="s">
        <v>178</v>
      </c>
      <c r="F18" s="2" t="s">
        <v>12</v>
      </c>
      <c r="G18" s="6">
        <v>38540</v>
      </c>
      <c r="H18" s="119"/>
    </row>
    <row r="19" spans="2:8" x14ac:dyDescent="0.25">
      <c r="B19" s="2" t="s">
        <v>154</v>
      </c>
      <c r="C19" s="2" t="s">
        <v>176</v>
      </c>
      <c r="D19" s="2">
        <v>3043</v>
      </c>
      <c r="E19" s="2" t="s">
        <v>179</v>
      </c>
      <c r="F19" s="2" t="s">
        <v>12</v>
      </c>
      <c r="G19" s="6">
        <v>51119</v>
      </c>
      <c r="H19" s="119"/>
    </row>
    <row r="20" spans="2:8" x14ac:dyDescent="0.25">
      <c r="B20" s="2" t="s">
        <v>154</v>
      </c>
      <c r="C20" s="2" t="s">
        <v>176</v>
      </c>
      <c r="D20" s="2">
        <v>3044</v>
      </c>
      <c r="E20" s="2" t="s">
        <v>180</v>
      </c>
      <c r="F20" s="2" t="s">
        <v>12</v>
      </c>
      <c r="G20" s="6">
        <v>72823</v>
      </c>
      <c r="H20" s="119"/>
    </row>
    <row r="21" spans="2:8" x14ac:dyDescent="0.25">
      <c r="B21" s="2" t="s">
        <v>154</v>
      </c>
      <c r="C21" s="2" t="s">
        <v>176</v>
      </c>
      <c r="D21" s="2">
        <v>3045</v>
      </c>
      <c r="E21" s="2" t="s">
        <v>181</v>
      </c>
      <c r="F21" s="2" t="s">
        <v>12</v>
      </c>
      <c r="G21" s="6">
        <v>105279</v>
      </c>
      <c r="H21" s="119"/>
    </row>
    <row r="22" spans="2:8" x14ac:dyDescent="0.25">
      <c r="B22" s="2" t="s">
        <v>154</v>
      </c>
      <c r="C22" s="2" t="s">
        <v>176</v>
      </c>
      <c r="D22" s="2">
        <v>3046</v>
      </c>
      <c r="E22" s="2" t="s">
        <v>182</v>
      </c>
      <c r="F22" s="2" t="s">
        <v>12</v>
      </c>
      <c r="G22" s="6">
        <v>167113</v>
      </c>
      <c r="H22" s="119"/>
    </row>
    <row r="23" spans="2:8" x14ac:dyDescent="0.25">
      <c r="B23" s="2" t="s">
        <v>154</v>
      </c>
      <c r="C23" s="2" t="s">
        <v>176</v>
      </c>
      <c r="D23" s="2">
        <v>3047</v>
      </c>
      <c r="E23" s="2" t="s">
        <v>183</v>
      </c>
      <c r="F23" s="2" t="s">
        <v>12</v>
      </c>
      <c r="G23" s="6">
        <v>221641</v>
      </c>
      <c r="H23" s="119"/>
    </row>
    <row r="24" spans="2:8" x14ac:dyDescent="0.25">
      <c r="B24" s="2" t="s">
        <v>154</v>
      </c>
      <c r="C24" s="2" t="s">
        <v>176</v>
      </c>
      <c r="D24" s="2">
        <v>3048</v>
      </c>
      <c r="E24" s="2" t="s">
        <v>184</v>
      </c>
      <c r="F24" s="2" t="s">
        <v>12</v>
      </c>
      <c r="G24" s="6">
        <v>289702</v>
      </c>
      <c r="H24" s="119"/>
    </row>
    <row r="25" spans="2:8" x14ac:dyDescent="0.25">
      <c r="B25" s="2" t="s">
        <v>154</v>
      </c>
      <c r="C25" s="2" t="s">
        <v>172</v>
      </c>
      <c r="D25" s="2">
        <v>3050</v>
      </c>
      <c r="E25" s="2" t="s">
        <v>185</v>
      </c>
      <c r="F25" s="2" t="s">
        <v>159</v>
      </c>
      <c r="G25" s="6">
        <v>20436</v>
      </c>
      <c r="H25" s="119"/>
    </row>
    <row r="26" spans="2:8" x14ac:dyDescent="0.25">
      <c r="B26" s="2" t="s">
        <v>154</v>
      </c>
      <c r="C26" s="2" t="s">
        <v>172</v>
      </c>
      <c r="D26" s="2">
        <v>3052</v>
      </c>
      <c r="E26" s="2" t="s">
        <v>186</v>
      </c>
      <c r="F26" s="2" t="s">
        <v>159</v>
      </c>
      <c r="G26" s="6">
        <v>59980</v>
      </c>
      <c r="H26" s="119"/>
    </row>
    <row r="27" spans="2:8" x14ac:dyDescent="0.25">
      <c r="B27" s="2" t="s">
        <v>154</v>
      </c>
      <c r="C27" s="2" t="s">
        <v>187</v>
      </c>
      <c r="D27" s="2">
        <v>3055</v>
      </c>
      <c r="E27" s="2" t="s">
        <v>188</v>
      </c>
      <c r="F27" s="2" t="s">
        <v>12</v>
      </c>
      <c r="G27" s="6">
        <v>177160</v>
      </c>
      <c r="H27" s="119"/>
    </row>
    <row r="28" spans="2:8" x14ac:dyDescent="0.25">
      <c r="B28" s="2" t="s">
        <v>154</v>
      </c>
      <c r="C28" s="2" t="s">
        <v>187</v>
      </c>
      <c r="D28" s="2">
        <v>3056</v>
      </c>
      <c r="E28" s="2" t="s">
        <v>189</v>
      </c>
      <c r="F28" s="2" t="s">
        <v>12</v>
      </c>
      <c r="G28" s="6">
        <v>235013</v>
      </c>
      <c r="H28" s="119"/>
    </row>
    <row r="29" spans="2:8" x14ac:dyDescent="0.25">
      <c r="B29" s="2" t="s">
        <v>154</v>
      </c>
      <c r="C29" s="2" t="s">
        <v>187</v>
      </c>
      <c r="D29" s="2">
        <v>3057</v>
      </c>
      <c r="E29" s="2" t="s">
        <v>190</v>
      </c>
      <c r="F29" s="2" t="s">
        <v>9</v>
      </c>
      <c r="G29" s="6">
        <v>3094456</v>
      </c>
      <c r="H29" s="119"/>
    </row>
    <row r="30" spans="2:8" x14ac:dyDescent="0.25">
      <c r="B30" s="2" t="s">
        <v>154</v>
      </c>
      <c r="C30" s="2" t="s">
        <v>187</v>
      </c>
      <c r="D30" s="2">
        <v>3058</v>
      </c>
      <c r="E30" s="2" t="s">
        <v>191</v>
      </c>
      <c r="F30" s="2" t="s">
        <v>9</v>
      </c>
      <c r="G30" s="6">
        <v>5222134</v>
      </c>
      <c r="H30" s="119"/>
    </row>
    <row r="31" spans="2:8" x14ac:dyDescent="0.25">
      <c r="B31" s="2" t="s">
        <v>154</v>
      </c>
      <c r="C31" s="2" t="s">
        <v>187</v>
      </c>
      <c r="D31" s="2">
        <v>3059</v>
      </c>
      <c r="E31" s="2" t="s">
        <v>192</v>
      </c>
      <c r="F31" s="2" t="s">
        <v>9</v>
      </c>
      <c r="G31" s="6">
        <v>3018518</v>
      </c>
      <c r="H31" s="119"/>
    </row>
    <row r="32" spans="2:8" x14ac:dyDescent="0.25">
      <c r="B32" s="2" t="s">
        <v>154</v>
      </c>
      <c r="C32" s="2" t="s">
        <v>193</v>
      </c>
      <c r="D32" s="2">
        <v>3062</v>
      </c>
      <c r="E32" s="2" t="s">
        <v>194</v>
      </c>
      <c r="F32" s="2" t="s">
        <v>18</v>
      </c>
      <c r="G32" s="6">
        <v>36996</v>
      </c>
      <c r="H32" s="119"/>
    </row>
    <row r="33" spans="2:8" x14ac:dyDescent="0.25">
      <c r="B33" s="2" t="s">
        <v>154</v>
      </c>
      <c r="C33" s="2" t="s">
        <v>176</v>
      </c>
      <c r="D33" s="2">
        <v>3064</v>
      </c>
      <c r="E33" s="2" t="s">
        <v>195</v>
      </c>
      <c r="F33" s="2" t="s">
        <v>12</v>
      </c>
      <c r="G33" s="6">
        <v>49132</v>
      </c>
      <c r="H33" s="119"/>
    </row>
    <row r="34" spans="2:8" x14ac:dyDescent="0.25">
      <c r="B34" s="2" t="s">
        <v>154</v>
      </c>
      <c r="C34" s="2" t="s">
        <v>176</v>
      </c>
      <c r="D34" s="2">
        <v>3065</v>
      </c>
      <c r="E34" s="2" t="s">
        <v>196</v>
      </c>
      <c r="F34" s="2" t="s">
        <v>12</v>
      </c>
      <c r="G34" s="6">
        <v>58538</v>
      </c>
      <c r="H34" s="119"/>
    </row>
    <row r="35" spans="2:8" x14ac:dyDescent="0.25">
      <c r="B35" s="2" t="s">
        <v>154</v>
      </c>
      <c r="C35" s="2" t="s">
        <v>176</v>
      </c>
      <c r="D35" s="2">
        <v>3066</v>
      </c>
      <c r="E35" s="2" t="s">
        <v>197</v>
      </c>
      <c r="F35" s="2" t="s">
        <v>12</v>
      </c>
      <c r="G35" s="6">
        <v>88856</v>
      </c>
      <c r="H35" s="119"/>
    </row>
    <row r="36" spans="2:8" x14ac:dyDescent="0.25">
      <c r="B36" s="2" t="s">
        <v>154</v>
      </c>
      <c r="C36" s="2" t="s">
        <v>176</v>
      </c>
      <c r="D36" s="2">
        <v>3067</v>
      </c>
      <c r="E36" s="2" t="s">
        <v>198</v>
      </c>
      <c r="F36" s="2" t="s">
        <v>12</v>
      </c>
      <c r="G36" s="6">
        <v>103945</v>
      </c>
      <c r="H36" s="119"/>
    </row>
    <row r="37" spans="2:8" x14ac:dyDescent="0.25">
      <c r="B37" s="2" t="s">
        <v>154</v>
      </c>
      <c r="C37" s="2" t="s">
        <v>176</v>
      </c>
      <c r="D37" s="2">
        <v>3068</v>
      </c>
      <c r="E37" s="2" t="s">
        <v>199</v>
      </c>
      <c r="F37" s="2" t="s">
        <v>12</v>
      </c>
      <c r="G37" s="6">
        <v>132187</v>
      </c>
      <c r="H37" s="119"/>
    </row>
    <row r="38" spans="2:8" x14ac:dyDescent="0.25">
      <c r="B38" s="2" t="s">
        <v>154</v>
      </c>
      <c r="C38" s="2" t="s">
        <v>176</v>
      </c>
      <c r="D38" s="2">
        <v>3069</v>
      </c>
      <c r="E38" s="2" t="s">
        <v>200</v>
      </c>
      <c r="F38" s="2" t="s">
        <v>12</v>
      </c>
      <c r="G38" s="6">
        <v>164643</v>
      </c>
      <c r="H38" s="119"/>
    </row>
    <row r="39" spans="2:8" x14ac:dyDescent="0.25">
      <c r="B39" s="2" t="s">
        <v>154</v>
      </c>
      <c r="C39" s="2" t="s">
        <v>176</v>
      </c>
      <c r="D39" s="2">
        <v>3070</v>
      </c>
      <c r="E39" s="2" t="s">
        <v>201</v>
      </c>
      <c r="F39" s="2" t="s">
        <v>12</v>
      </c>
      <c r="G39" s="6">
        <v>209894</v>
      </c>
      <c r="H39" s="119"/>
    </row>
    <row r="40" spans="2:8" x14ac:dyDescent="0.25">
      <c r="B40" s="2" t="s">
        <v>154</v>
      </c>
      <c r="C40" s="2" t="s">
        <v>176</v>
      </c>
      <c r="D40" s="2">
        <v>3071</v>
      </c>
      <c r="E40" s="2" t="s">
        <v>202</v>
      </c>
      <c r="F40" s="2" t="s">
        <v>12</v>
      </c>
      <c r="G40" s="6">
        <v>300521</v>
      </c>
      <c r="H40" s="119"/>
    </row>
    <row r="41" spans="2:8" x14ac:dyDescent="0.25">
      <c r="B41" s="2" t="s">
        <v>154</v>
      </c>
      <c r="C41" s="2" t="s">
        <v>176</v>
      </c>
      <c r="D41" s="2">
        <v>3151</v>
      </c>
      <c r="E41" s="2" t="s">
        <v>203</v>
      </c>
      <c r="F41" s="2" t="s">
        <v>9</v>
      </c>
      <c r="G41" s="6">
        <v>1744182</v>
      </c>
      <c r="H41" s="119"/>
    </row>
    <row r="42" spans="2:8" x14ac:dyDescent="0.25">
      <c r="B42" s="2" t="s">
        <v>154</v>
      </c>
      <c r="C42" s="2" t="s">
        <v>176</v>
      </c>
      <c r="D42" s="2">
        <v>3155</v>
      </c>
      <c r="E42" s="2" t="s">
        <v>204</v>
      </c>
      <c r="F42" s="2" t="s">
        <v>9</v>
      </c>
      <c r="G42" s="6">
        <v>130221</v>
      </c>
      <c r="H42" s="119"/>
    </row>
    <row r="43" spans="2:8" x14ac:dyDescent="0.25">
      <c r="B43" s="2" t="s">
        <v>154</v>
      </c>
      <c r="C43" s="2" t="s">
        <v>164</v>
      </c>
      <c r="D43" s="2">
        <v>3159</v>
      </c>
      <c r="E43" s="2" t="s">
        <v>205</v>
      </c>
      <c r="F43" s="2" t="s">
        <v>12</v>
      </c>
      <c r="G43" s="6">
        <v>25564</v>
      </c>
      <c r="H43" s="119"/>
    </row>
    <row r="44" spans="2:8" x14ac:dyDescent="0.25">
      <c r="B44" s="2" t="s">
        <v>154</v>
      </c>
      <c r="C44" s="2" t="s">
        <v>174</v>
      </c>
      <c r="D44" s="2">
        <v>3163</v>
      </c>
      <c r="E44" s="2" t="s">
        <v>206</v>
      </c>
      <c r="F44" s="2" t="s">
        <v>12</v>
      </c>
      <c r="G44" s="6">
        <v>339426</v>
      </c>
      <c r="H44" s="119"/>
    </row>
    <row r="45" spans="2:8" x14ac:dyDescent="0.25">
      <c r="B45" s="2" t="s">
        <v>154</v>
      </c>
      <c r="C45" s="2" t="s">
        <v>207</v>
      </c>
      <c r="D45" s="2">
        <v>3172</v>
      </c>
      <c r="E45" s="2" t="s">
        <v>208</v>
      </c>
      <c r="F45" s="2" t="s">
        <v>18</v>
      </c>
      <c r="G45" s="6">
        <v>6858</v>
      </c>
      <c r="H45" s="119"/>
    </row>
    <row r="46" spans="2:8" x14ac:dyDescent="0.25">
      <c r="B46" s="2" t="s">
        <v>154</v>
      </c>
      <c r="C46" s="2" t="s">
        <v>209</v>
      </c>
      <c r="D46" s="2">
        <v>3178</v>
      </c>
      <c r="E46" s="2" t="s">
        <v>210</v>
      </c>
      <c r="F46" s="2" t="s">
        <v>18</v>
      </c>
      <c r="G46" s="6">
        <v>27150</v>
      </c>
      <c r="H46" s="119"/>
    </row>
    <row r="47" spans="2:8" x14ac:dyDescent="0.25">
      <c r="B47" s="2" t="s">
        <v>154</v>
      </c>
      <c r="C47" s="2" t="s">
        <v>209</v>
      </c>
      <c r="D47" s="2">
        <v>3179</v>
      </c>
      <c r="E47" s="2" t="s">
        <v>211</v>
      </c>
      <c r="F47" s="2" t="s">
        <v>12</v>
      </c>
      <c r="G47" s="6">
        <v>3258</v>
      </c>
      <c r="H47" s="119"/>
    </row>
    <row r="48" spans="2:8" x14ac:dyDescent="0.25">
      <c r="B48" s="2" t="s">
        <v>154</v>
      </c>
      <c r="C48" s="2" t="s">
        <v>209</v>
      </c>
      <c r="D48" s="2">
        <v>3180</v>
      </c>
      <c r="E48" s="2" t="s">
        <v>212</v>
      </c>
      <c r="F48" s="2" t="s">
        <v>12</v>
      </c>
      <c r="G48" s="6">
        <v>4073</v>
      </c>
      <c r="H48" s="119"/>
    </row>
    <row r="49" spans="2:8" x14ac:dyDescent="0.25">
      <c r="B49" s="2" t="s">
        <v>154</v>
      </c>
      <c r="C49" s="2" t="s">
        <v>164</v>
      </c>
      <c r="D49" s="2">
        <v>3189</v>
      </c>
      <c r="E49" s="2" t="s">
        <v>213</v>
      </c>
      <c r="F49" s="2" t="s">
        <v>12</v>
      </c>
      <c r="G49" s="6">
        <v>186514</v>
      </c>
      <c r="H49" s="119"/>
    </row>
    <row r="50" spans="2:8" x14ac:dyDescent="0.25">
      <c r="B50" s="2" t="s">
        <v>154</v>
      </c>
      <c r="C50" s="2" t="s">
        <v>187</v>
      </c>
      <c r="D50" s="2">
        <v>3194</v>
      </c>
      <c r="E50" s="2" t="s">
        <v>214</v>
      </c>
      <c r="F50" s="2" t="s">
        <v>12</v>
      </c>
      <c r="G50" s="6">
        <v>64749</v>
      </c>
      <c r="H50" s="119"/>
    </row>
    <row r="51" spans="2:8" x14ac:dyDescent="0.25">
      <c r="B51" s="2" t="s">
        <v>154</v>
      </c>
      <c r="C51" s="2" t="s">
        <v>187</v>
      </c>
      <c r="D51" s="2">
        <v>3195</v>
      </c>
      <c r="E51" s="2" t="s">
        <v>215</v>
      </c>
      <c r="F51" s="2" t="s">
        <v>12</v>
      </c>
      <c r="G51" s="6">
        <v>31400</v>
      </c>
      <c r="H51" s="119"/>
    </row>
    <row r="52" spans="2:8" x14ac:dyDescent="0.25">
      <c r="B52" s="2" t="s">
        <v>154</v>
      </c>
      <c r="C52" s="2" t="s">
        <v>216</v>
      </c>
      <c r="D52" s="2">
        <v>3196</v>
      </c>
      <c r="E52" s="2" t="s">
        <v>217</v>
      </c>
      <c r="F52" s="2" t="s">
        <v>9</v>
      </c>
      <c r="G52" s="6">
        <v>82277</v>
      </c>
      <c r="H52" s="119"/>
    </row>
    <row r="53" spans="2:8" x14ac:dyDescent="0.25">
      <c r="B53" s="2" t="s">
        <v>154</v>
      </c>
      <c r="C53" s="2" t="s">
        <v>216</v>
      </c>
      <c r="D53" s="2">
        <v>3197</v>
      </c>
      <c r="E53" s="2" t="s">
        <v>218</v>
      </c>
      <c r="F53" s="2" t="s">
        <v>9</v>
      </c>
      <c r="G53" s="6">
        <v>113898</v>
      </c>
      <c r="H53" s="119"/>
    </row>
    <row r="54" spans="2:8" x14ac:dyDescent="0.25">
      <c r="B54" s="2" t="s">
        <v>154</v>
      </c>
      <c r="C54" s="2" t="s">
        <v>216</v>
      </c>
      <c r="D54" s="2">
        <v>3198</v>
      </c>
      <c r="E54" s="2" t="s">
        <v>219</v>
      </c>
      <c r="F54" s="2" t="s">
        <v>9</v>
      </c>
      <c r="G54" s="6">
        <v>170786</v>
      </c>
      <c r="H54" s="119"/>
    </row>
    <row r="55" spans="2:8" x14ac:dyDescent="0.25">
      <c r="B55" s="2" t="s">
        <v>154</v>
      </c>
      <c r="C55" s="2" t="s">
        <v>216</v>
      </c>
      <c r="D55" s="2">
        <v>3199</v>
      </c>
      <c r="E55" s="2" t="s">
        <v>220</v>
      </c>
      <c r="F55" s="2" t="s">
        <v>9</v>
      </c>
      <c r="G55" s="6">
        <v>267621</v>
      </c>
      <c r="H55" s="119"/>
    </row>
    <row r="56" spans="2:8" x14ac:dyDescent="0.25">
      <c r="B56" s="2" t="s">
        <v>154</v>
      </c>
      <c r="C56" s="2" t="s">
        <v>216</v>
      </c>
      <c r="D56" s="2">
        <v>3200</v>
      </c>
      <c r="E56" s="2" t="s">
        <v>221</v>
      </c>
      <c r="F56" s="2" t="s">
        <v>9</v>
      </c>
      <c r="G56" s="6">
        <v>434540</v>
      </c>
      <c r="H56" s="119"/>
    </row>
    <row r="57" spans="2:8" x14ac:dyDescent="0.25">
      <c r="B57" s="2" t="s">
        <v>154</v>
      </c>
      <c r="C57" s="2" t="s">
        <v>216</v>
      </c>
      <c r="D57" s="2">
        <v>3201</v>
      </c>
      <c r="E57" s="2" t="s">
        <v>222</v>
      </c>
      <c r="F57" s="2" t="s">
        <v>9</v>
      </c>
      <c r="G57" s="6">
        <v>523906</v>
      </c>
      <c r="H57" s="119"/>
    </row>
    <row r="58" spans="2:8" x14ac:dyDescent="0.25">
      <c r="B58" s="2" t="s">
        <v>154</v>
      </c>
      <c r="C58" s="2" t="s">
        <v>223</v>
      </c>
      <c r="D58" s="2">
        <v>3202</v>
      </c>
      <c r="E58" s="2" t="s">
        <v>224</v>
      </c>
      <c r="F58" s="2" t="s">
        <v>159</v>
      </c>
      <c r="G58" s="6">
        <v>475201</v>
      </c>
      <c r="H58" s="119"/>
    </row>
    <row r="59" spans="2:8" x14ac:dyDescent="0.25">
      <c r="B59" s="2" t="s">
        <v>154</v>
      </c>
      <c r="C59" s="2" t="s">
        <v>223</v>
      </c>
      <c r="D59" s="2">
        <v>3203</v>
      </c>
      <c r="E59" s="2" t="s">
        <v>118</v>
      </c>
      <c r="F59" s="2" t="s">
        <v>159</v>
      </c>
      <c r="G59" s="6">
        <v>381280</v>
      </c>
      <c r="H59" s="119"/>
    </row>
    <row r="60" spans="2:8" x14ac:dyDescent="0.25">
      <c r="B60" s="2" t="s">
        <v>154</v>
      </c>
      <c r="C60" s="2" t="s">
        <v>225</v>
      </c>
      <c r="D60" s="2">
        <v>3204</v>
      </c>
      <c r="E60" s="2" t="s">
        <v>226</v>
      </c>
      <c r="F60" s="2" t="s">
        <v>159</v>
      </c>
      <c r="G60" s="6">
        <v>589866</v>
      </c>
      <c r="H60" s="119"/>
    </row>
    <row r="61" spans="2:8" x14ac:dyDescent="0.25">
      <c r="B61" s="2" t="s">
        <v>154</v>
      </c>
      <c r="C61" s="2" t="s">
        <v>174</v>
      </c>
      <c r="D61" s="2">
        <v>3207</v>
      </c>
      <c r="E61" s="2" t="s">
        <v>227</v>
      </c>
      <c r="F61" s="2" t="s">
        <v>9</v>
      </c>
      <c r="G61" s="6">
        <v>50126</v>
      </c>
      <c r="H61" s="119"/>
    </row>
    <row r="62" spans="2:8" x14ac:dyDescent="0.25">
      <c r="B62" s="2" t="s">
        <v>154</v>
      </c>
      <c r="C62" s="2" t="s">
        <v>174</v>
      </c>
      <c r="D62" s="2">
        <v>3209</v>
      </c>
      <c r="E62" s="2" t="s">
        <v>228</v>
      </c>
      <c r="F62" s="2" t="s">
        <v>12</v>
      </c>
      <c r="G62" s="6">
        <v>266867</v>
      </c>
      <c r="H62" s="119"/>
    </row>
    <row r="63" spans="2:8" x14ac:dyDescent="0.25">
      <c r="B63" s="2" t="s">
        <v>154</v>
      </c>
      <c r="C63" s="2" t="s">
        <v>174</v>
      </c>
      <c r="D63" s="2">
        <v>3210</v>
      </c>
      <c r="E63" s="2" t="s">
        <v>229</v>
      </c>
      <c r="F63" s="2" t="s">
        <v>12</v>
      </c>
      <c r="G63" s="6">
        <v>47500</v>
      </c>
      <c r="H63" s="119"/>
    </row>
    <row r="64" spans="2:8" x14ac:dyDescent="0.25">
      <c r="B64" s="2" t="s">
        <v>154</v>
      </c>
      <c r="C64" s="2" t="s">
        <v>164</v>
      </c>
      <c r="D64" s="2">
        <v>3221</v>
      </c>
      <c r="E64" s="2" t="s">
        <v>230</v>
      </c>
      <c r="F64" s="2" t="s">
        <v>9</v>
      </c>
      <c r="G64" s="6">
        <v>406620</v>
      </c>
      <c r="H64" s="119"/>
    </row>
    <row r="65" spans="2:8" x14ac:dyDescent="0.25">
      <c r="B65" s="2" t="s">
        <v>154</v>
      </c>
      <c r="C65" s="2" t="s">
        <v>216</v>
      </c>
      <c r="D65" s="2">
        <v>3223</v>
      </c>
      <c r="E65" s="2" t="s">
        <v>231</v>
      </c>
      <c r="F65" s="2" t="s">
        <v>12</v>
      </c>
      <c r="G65" s="6">
        <v>13612</v>
      </c>
      <c r="H65" s="119"/>
    </row>
    <row r="66" spans="2:8" x14ac:dyDescent="0.25">
      <c r="B66" s="2" t="s">
        <v>154</v>
      </c>
      <c r="C66" s="2" t="s">
        <v>216</v>
      </c>
      <c r="D66" s="2">
        <v>3224</v>
      </c>
      <c r="E66" s="2" t="s">
        <v>232</v>
      </c>
      <c r="F66" s="2" t="s">
        <v>12</v>
      </c>
      <c r="G66" s="6">
        <v>18511</v>
      </c>
      <c r="H66" s="119"/>
    </row>
    <row r="67" spans="2:8" x14ac:dyDescent="0.25">
      <c r="B67" s="2" t="s">
        <v>154</v>
      </c>
      <c r="C67" s="2" t="s">
        <v>216</v>
      </c>
      <c r="D67" s="2">
        <v>3225</v>
      </c>
      <c r="E67" s="2" t="s">
        <v>233</v>
      </c>
      <c r="F67" s="2" t="s">
        <v>12</v>
      </c>
      <c r="G67" s="6">
        <v>26264</v>
      </c>
      <c r="H67" s="119"/>
    </row>
    <row r="68" spans="2:8" x14ac:dyDescent="0.25">
      <c r="B68" s="2" t="s">
        <v>154</v>
      </c>
      <c r="C68" s="2" t="s">
        <v>216</v>
      </c>
      <c r="D68" s="2">
        <v>3226</v>
      </c>
      <c r="E68" s="2" t="s">
        <v>234</v>
      </c>
      <c r="F68" s="2" t="s">
        <v>12</v>
      </c>
      <c r="G68" s="6">
        <v>42064</v>
      </c>
      <c r="H68" s="119"/>
    </row>
    <row r="69" spans="2:8" x14ac:dyDescent="0.25">
      <c r="B69" s="2" t="s">
        <v>154</v>
      </c>
      <c r="C69" s="2" t="s">
        <v>216</v>
      </c>
      <c r="D69" s="2">
        <v>3227</v>
      </c>
      <c r="E69" s="2" t="s">
        <v>235</v>
      </c>
      <c r="F69" s="2" t="s">
        <v>12</v>
      </c>
      <c r="G69" s="6">
        <v>88881</v>
      </c>
      <c r="H69" s="119"/>
    </row>
    <row r="70" spans="2:8" x14ac:dyDescent="0.25">
      <c r="B70" s="2" t="s">
        <v>154</v>
      </c>
      <c r="C70" s="2" t="s">
        <v>216</v>
      </c>
      <c r="D70" s="2">
        <v>3228</v>
      </c>
      <c r="E70" s="2" t="s">
        <v>236</v>
      </c>
      <c r="F70" s="2" t="s">
        <v>12</v>
      </c>
      <c r="G70" s="6">
        <v>147591</v>
      </c>
      <c r="H70" s="119"/>
    </row>
    <row r="71" spans="2:8" x14ac:dyDescent="0.25">
      <c r="B71" s="2" t="s">
        <v>154</v>
      </c>
      <c r="C71" s="2" t="s">
        <v>216</v>
      </c>
      <c r="D71" s="2">
        <v>3229</v>
      </c>
      <c r="E71" s="2" t="s">
        <v>237</v>
      </c>
      <c r="F71" s="2" t="s">
        <v>12</v>
      </c>
      <c r="G71" s="6">
        <v>230239</v>
      </c>
      <c r="H71" s="119"/>
    </row>
    <row r="72" spans="2:8" x14ac:dyDescent="0.25">
      <c r="B72" s="2" t="s">
        <v>154</v>
      </c>
      <c r="C72" s="2" t="s">
        <v>216</v>
      </c>
      <c r="D72" s="2">
        <v>3230</v>
      </c>
      <c r="E72" s="2" t="s">
        <v>238</v>
      </c>
      <c r="F72" s="2" t="s">
        <v>12</v>
      </c>
      <c r="G72" s="6">
        <v>317054</v>
      </c>
      <c r="H72" s="119"/>
    </row>
    <row r="73" spans="2:8" x14ac:dyDescent="0.25">
      <c r="B73" s="2" t="s">
        <v>154</v>
      </c>
      <c r="C73" s="2" t="s">
        <v>216</v>
      </c>
      <c r="D73" s="2">
        <v>3231</v>
      </c>
      <c r="E73" s="2" t="s">
        <v>239</v>
      </c>
      <c r="F73" s="2" t="s">
        <v>12</v>
      </c>
      <c r="G73" s="6">
        <v>11830</v>
      </c>
      <c r="H73" s="119"/>
    </row>
    <row r="74" spans="2:8" x14ac:dyDescent="0.25">
      <c r="B74" s="2" t="s">
        <v>154</v>
      </c>
      <c r="C74" s="2" t="s">
        <v>216</v>
      </c>
      <c r="D74" s="2">
        <v>3232</v>
      </c>
      <c r="E74" s="2" t="s">
        <v>240</v>
      </c>
      <c r="F74" s="2" t="s">
        <v>12</v>
      </c>
      <c r="G74" s="6">
        <v>15980</v>
      </c>
      <c r="H74" s="119"/>
    </row>
    <row r="75" spans="2:8" x14ac:dyDescent="0.25">
      <c r="B75" s="2" t="s">
        <v>154</v>
      </c>
      <c r="C75" s="2" t="s">
        <v>216</v>
      </c>
      <c r="D75" s="2">
        <v>3233</v>
      </c>
      <c r="E75" s="2" t="s">
        <v>241</v>
      </c>
      <c r="F75" s="2" t="s">
        <v>12</v>
      </c>
      <c r="G75" s="6">
        <v>22462</v>
      </c>
      <c r="H75" s="119"/>
    </row>
    <row r="76" spans="2:8" x14ac:dyDescent="0.25">
      <c r="B76" s="2" t="s">
        <v>154</v>
      </c>
      <c r="C76" s="2" t="s">
        <v>216</v>
      </c>
      <c r="D76" s="2">
        <v>3234</v>
      </c>
      <c r="E76" s="2" t="s">
        <v>242</v>
      </c>
      <c r="F76" s="2" t="s">
        <v>12</v>
      </c>
      <c r="G76" s="6">
        <v>35822</v>
      </c>
      <c r="H76" s="119"/>
    </row>
    <row r="77" spans="2:8" x14ac:dyDescent="0.25">
      <c r="B77" s="2" t="s">
        <v>154</v>
      </c>
      <c r="C77" s="2" t="s">
        <v>216</v>
      </c>
      <c r="D77" s="2">
        <v>3235</v>
      </c>
      <c r="E77" s="2" t="s">
        <v>243</v>
      </c>
      <c r="F77" s="2" t="s">
        <v>12</v>
      </c>
      <c r="G77" s="6">
        <v>73947</v>
      </c>
      <c r="H77" s="119"/>
    </row>
    <row r="78" spans="2:8" x14ac:dyDescent="0.25">
      <c r="B78" s="2" t="s">
        <v>154</v>
      </c>
      <c r="C78" s="2" t="s">
        <v>216</v>
      </c>
      <c r="D78" s="2">
        <v>3236</v>
      </c>
      <c r="E78" s="2" t="s">
        <v>244</v>
      </c>
      <c r="F78" s="2" t="s">
        <v>12</v>
      </c>
      <c r="G78" s="6">
        <v>122792</v>
      </c>
      <c r="H78" s="119"/>
    </row>
    <row r="79" spans="2:8" x14ac:dyDescent="0.25">
      <c r="B79" s="2" t="s">
        <v>154</v>
      </c>
      <c r="C79" s="2" t="s">
        <v>216</v>
      </c>
      <c r="D79" s="2">
        <v>3237</v>
      </c>
      <c r="E79" s="2" t="s">
        <v>245</v>
      </c>
      <c r="F79" s="2" t="s">
        <v>12</v>
      </c>
      <c r="G79" s="6">
        <v>189166</v>
      </c>
      <c r="H79" s="119"/>
    </row>
    <row r="80" spans="2:8" x14ac:dyDescent="0.25">
      <c r="B80" s="2" t="s">
        <v>154</v>
      </c>
      <c r="C80" s="2" t="s">
        <v>216</v>
      </c>
      <c r="D80" s="2">
        <v>3238</v>
      </c>
      <c r="E80" s="2" t="s">
        <v>246</v>
      </c>
      <c r="F80" s="2" t="s">
        <v>12</v>
      </c>
      <c r="G80" s="6">
        <v>261458</v>
      </c>
      <c r="H80" s="119"/>
    </row>
    <row r="81" spans="2:8" x14ac:dyDescent="0.25">
      <c r="B81" s="2" t="s">
        <v>154</v>
      </c>
      <c r="C81" s="2" t="s">
        <v>216</v>
      </c>
      <c r="D81" s="2">
        <v>3239</v>
      </c>
      <c r="E81" s="2" t="s">
        <v>247</v>
      </c>
      <c r="F81" s="2" t="s">
        <v>12</v>
      </c>
      <c r="G81" s="6">
        <v>18705</v>
      </c>
      <c r="H81" s="119"/>
    </row>
    <row r="82" spans="2:8" x14ac:dyDescent="0.25">
      <c r="B82" s="2" t="s">
        <v>154</v>
      </c>
      <c r="C82" s="2" t="s">
        <v>216</v>
      </c>
      <c r="D82" s="2">
        <v>3240</v>
      </c>
      <c r="E82" s="2" t="s">
        <v>248</v>
      </c>
      <c r="F82" s="2" t="s">
        <v>12</v>
      </c>
      <c r="G82" s="6">
        <v>29570</v>
      </c>
      <c r="H82" s="119"/>
    </row>
    <row r="83" spans="2:8" x14ac:dyDescent="0.25">
      <c r="B83" s="2" t="s">
        <v>154</v>
      </c>
      <c r="C83" s="2" t="s">
        <v>216</v>
      </c>
      <c r="D83" s="2">
        <v>3241</v>
      </c>
      <c r="E83" s="2" t="s">
        <v>249</v>
      </c>
      <c r="F83" s="2" t="s">
        <v>12</v>
      </c>
      <c r="G83" s="6">
        <v>61502</v>
      </c>
      <c r="H83" s="119"/>
    </row>
    <row r="84" spans="2:8" x14ac:dyDescent="0.25">
      <c r="B84" s="2" t="s">
        <v>154</v>
      </c>
      <c r="C84" s="2" t="s">
        <v>216</v>
      </c>
      <c r="D84" s="2">
        <v>3242</v>
      </c>
      <c r="E84" s="2" t="s">
        <v>250</v>
      </c>
      <c r="F84" s="2" t="s">
        <v>12</v>
      </c>
      <c r="G84" s="6">
        <v>101641</v>
      </c>
      <c r="H84" s="119"/>
    </row>
    <row r="85" spans="2:8" x14ac:dyDescent="0.25">
      <c r="B85" s="2" t="s">
        <v>154</v>
      </c>
      <c r="C85" s="2" t="s">
        <v>216</v>
      </c>
      <c r="D85" s="2">
        <v>3243</v>
      </c>
      <c r="E85" s="2" t="s">
        <v>251</v>
      </c>
      <c r="F85" s="2" t="s">
        <v>12</v>
      </c>
      <c r="G85" s="6">
        <v>156864</v>
      </c>
      <c r="H85" s="119"/>
    </row>
    <row r="86" spans="2:8" x14ac:dyDescent="0.25">
      <c r="B86" s="2" t="s">
        <v>154</v>
      </c>
      <c r="C86" s="2" t="s">
        <v>216</v>
      </c>
      <c r="D86" s="2">
        <v>3245</v>
      </c>
      <c r="E86" s="2" t="s">
        <v>252</v>
      </c>
      <c r="F86" s="2" t="s">
        <v>12</v>
      </c>
      <c r="G86" s="6">
        <v>215789</v>
      </c>
      <c r="H86" s="119"/>
    </row>
    <row r="87" spans="2:8" x14ac:dyDescent="0.25">
      <c r="B87" s="2" t="s">
        <v>154</v>
      </c>
      <c r="C87" s="2" t="s">
        <v>216</v>
      </c>
      <c r="D87" s="2">
        <v>3246</v>
      </c>
      <c r="E87" s="2" t="s">
        <v>253</v>
      </c>
      <c r="F87" s="2" t="s">
        <v>12</v>
      </c>
      <c r="G87" s="6">
        <v>25238</v>
      </c>
      <c r="H87" s="119"/>
    </row>
    <row r="88" spans="2:8" x14ac:dyDescent="0.25">
      <c r="B88" s="2" t="s">
        <v>154</v>
      </c>
      <c r="C88" s="2" t="s">
        <v>216</v>
      </c>
      <c r="D88" s="2">
        <v>3247</v>
      </c>
      <c r="E88" s="2" t="s">
        <v>254</v>
      </c>
      <c r="F88" s="2" t="s">
        <v>12</v>
      </c>
      <c r="G88" s="6">
        <v>50807</v>
      </c>
      <c r="H88" s="119"/>
    </row>
    <row r="89" spans="2:8" x14ac:dyDescent="0.25">
      <c r="B89" s="2" t="s">
        <v>154</v>
      </c>
      <c r="C89" s="2" t="s">
        <v>216</v>
      </c>
      <c r="D89" s="2">
        <v>3248</v>
      </c>
      <c r="E89" s="2" t="s">
        <v>255</v>
      </c>
      <c r="F89" s="2" t="s">
        <v>12</v>
      </c>
      <c r="G89" s="6">
        <v>82887</v>
      </c>
      <c r="H89" s="119"/>
    </row>
    <row r="90" spans="2:8" x14ac:dyDescent="0.25">
      <c r="B90" s="2" t="s">
        <v>154</v>
      </c>
      <c r="C90" s="2" t="s">
        <v>216</v>
      </c>
      <c r="D90" s="2">
        <v>3249</v>
      </c>
      <c r="E90" s="2" t="s">
        <v>256</v>
      </c>
      <c r="F90" s="2" t="s">
        <v>12</v>
      </c>
      <c r="G90" s="6">
        <v>127594</v>
      </c>
      <c r="H90" s="119"/>
    </row>
    <row r="91" spans="2:8" x14ac:dyDescent="0.25">
      <c r="B91" s="2" t="s">
        <v>154</v>
      </c>
      <c r="C91" s="2" t="s">
        <v>216</v>
      </c>
      <c r="D91" s="2">
        <v>3250</v>
      </c>
      <c r="E91" s="2" t="s">
        <v>257</v>
      </c>
      <c r="F91" s="2" t="s">
        <v>12</v>
      </c>
      <c r="G91" s="6">
        <v>175437</v>
      </c>
      <c r="H91" s="119"/>
    </row>
    <row r="92" spans="2:8" x14ac:dyDescent="0.25">
      <c r="B92" s="2" t="s">
        <v>154</v>
      </c>
      <c r="C92" s="2" t="s">
        <v>216</v>
      </c>
      <c r="D92" s="2">
        <v>3251</v>
      </c>
      <c r="E92" s="2" t="s">
        <v>258</v>
      </c>
      <c r="F92" s="2" t="s">
        <v>9</v>
      </c>
      <c r="G92" s="6">
        <v>310364</v>
      </c>
      <c r="H92" s="119"/>
    </row>
    <row r="93" spans="2:8" x14ac:dyDescent="0.25">
      <c r="B93" s="2" t="s">
        <v>154</v>
      </c>
      <c r="C93" s="2" t="s">
        <v>216</v>
      </c>
      <c r="D93" s="2">
        <v>3252</v>
      </c>
      <c r="E93" s="2" t="s">
        <v>259</v>
      </c>
      <c r="F93" s="2" t="s">
        <v>9</v>
      </c>
      <c r="G93" s="6">
        <v>302008</v>
      </c>
      <c r="H93" s="119"/>
    </row>
    <row r="94" spans="2:8" x14ac:dyDescent="0.25">
      <c r="B94" s="2" t="s">
        <v>154</v>
      </c>
      <c r="C94" s="2" t="s">
        <v>216</v>
      </c>
      <c r="D94" s="2">
        <v>3253</v>
      </c>
      <c r="E94" s="2" t="s">
        <v>260</v>
      </c>
      <c r="F94" s="2" t="s">
        <v>9</v>
      </c>
      <c r="G94" s="6">
        <v>355211</v>
      </c>
      <c r="H94" s="119"/>
    </row>
    <row r="95" spans="2:8" x14ac:dyDescent="0.25">
      <c r="B95" s="2" t="s">
        <v>154</v>
      </c>
      <c r="C95" s="2" t="s">
        <v>216</v>
      </c>
      <c r="D95" s="2">
        <v>3254</v>
      </c>
      <c r="E95" s="2" t="s">
        <v>261</v>
      </c>
      <c r="F95" s="2" t="s">
        <v>9</v>
      </c>
      <c r="G95" s="6">
        <v>422744</v>
      </c>
      <c r="H95" s="119"/>
    </row>
    <row r="96" spans="2:8" x14ac:dyDescent="0.25">
      <c r="B96" s="2" t="s">
        <v>154</v>
      </c>
      <c r="C96" s="2" t="s">
        <v>216</v>
      </c>
      <c r="D96" s="2">
        <v>3255</v>
      </c>
      <c r="E96" s="2" t="s">
        <v>262</v>
      </c>
      <c r="F96" s="2" t="s">
        <v>9</v>
      </c>
      <c r="G96" s="6">
        <v>509990</v>
      </c>
      <c r="H96" s="119"/>
    </row>
    <row r="97" spans="2:8" x14ac:dyDescent="0.25">
      <c r="B97" s="2" t="s">
        <v>154</v>
      </c>
      <c r="C97" s="2" t="s">
        <v>216</v>
      </c>
      <c r="D97" s="2">
        <v>3256</v>
      </c>
      <c r="E97" s="2" t="s">
        <v>263</v>
      </c>
      <c r="F97" s="2" t="s">
        <v>9</v>
      </c>
      <c r="G97" s="6">
        <v>581925</v>
      </c>
      <c r="H97" s="119"/>
    </row>
    <row r="98" spans="2:8" x14ac:dyDescent="0.25">
      <c r="B98" s="2" t="s">
        <v>154</v>
      </c>
      <c r="C98" s="2" t="s">
        <v>216</v>
      </c>
      <c r="D98" s="2">
        <v>3257</v>
      </c>
      <c r="E98" s="2" t="s">
        <v>264</v>
      </c>
      <c r="F98" s="2" t="s">
        <v>9</v>
      </c>
      <c r="G98" s="6">
        <v>662607</v>
      </c>
      <c r="H98" s="119"/>
    </row>
    <row r="99" spans="2:8" x14ac:dyDescent="0.25">
      <c r="B99" s="2" t="s">
        <v>154</v>
      </c>
      <c r="C99" s="2" t="s">
        <v>216</v>
      </c>
      <c r="D99" s="2">
        <v>3258</v>
      </c>
      <c r="E99" s="2" t="s">
        <v>265</v>
      </c>
      <c r="F99" s="2" t="s">
        <v>9</v>
      </c>
      <c r="G99" s="6">
        <v>693904</v>
      </c>
      <c r="H99" s="119"/>
    </row>
    <row r="100" spans="2:8" x14ac:dyDescent="0.25">
      <c r="B100" s="2" t="s">
        <v>154</v>
      </c>
      <c r="C100" s="2" t="s">
        <v>216</v>
      </c>
      <c r="D100" s="2">
        <v>3259</v>
      </c>
      <c r="E100" s="2" t="s">
        <v>266</v>
      </c>
      <c r="F100" s="2" t="s">
        <v>9</v>
      </c>
      <c r="G100" s="6">
        <v>745193</v>
      </c>
      <c r="H100" s="119"/>
    </row>
    <row r="101" spans="2:8" x14ac:dyDescent="0.25">
      <c r="B101" s="2" t="s">
        <v>154</v>
      </c>
      <c r="C101" s="2" t="s">
        <v>216</v>
      </c>
      <c r="D101" s="2">
        <v>3260</v>
      </c>
      <c r="E101" s="2" t="s">
        <v>267</v>
      </c>
      <c r="F101" s="2" t="s">
        <v>9</v>
      </c>
      <c r="G101" s="6">
        <v>778604</v>
      </c>
      <c r="H101" s="119"/>
    </row>
    <row r="102" spans="2:8" x14ac:dyDescent="0.25">
      <c r="B102" s="2" t="s">
        <v>154</v>
      </c>
      <c r="C102" s="2" t="s">
        <v>216</v>
      </c>
      <c r="D102" s="2">
        <v>3261</v>
      </c>
      <c r="E102" s="2" t="s">
        <v>268</v>
      </c>
      <c r="F102" s="2" t="s">
        <v>9</v>
      </c>
      <c r="G102" s="6">
        <v>934970</v>
      </c>
      <c r="H102" s="119"/>
    </row>
    <row r="103" spans="2:8" x14ac:dyDescent="0.25">
      <c r="B103" s="2" t="s">
        <v>154</v>
      </c>
      <c r="C103" s="2" t="s">
        <v>216</v>
      </c>
      <c r="D103" s="2">
        <v>3262</v>
      </c>
      <c r="E103" s="2" t="s">
        <v>269</v>
      </c>
      <c r="F103" s="2" t="s">
        <v>9</v>
      </c>
      <c r="G103" s="6">
        <v>967516</v>
      </c>
      <c r="H103" s="119"/>
    </row>
    <row r="104" spans="2:8" x14ac:dyDescent="0.25">
      <c r="B104" s="2" t="s">
        <v>154</v>
      </c>
      <c r="C104" s="2" t="s">
        <v>216</v>
      </c>
      <c r="D104" s="2">
        <v>3263</v>
      </c>
      <c r="E104" s="2" t="s">
        <v>270</v>
      </c>
      <c r="F104" s="2" t="s">
        <v>9</v>
      </c>
      <c r="G104" s="6">
        <v>1015057</v>
      </c>
      <c r="H104" s="119"/>
    </row>
    <row r="105" spans="2:8" x14ac:dyDescent="0.25">
      <c r="B105" s="2" t="s">
        <v>154</v>
      </c>
      <c r="C105" s="2" t="s">
        <v>216</v>
      </c>
      <c r="D105" s="2">
        <v>3264</v>
      </c>
      <c r="E105" s="2" t="s">
        <v>271</v>
      </c>
      <c r="F105" s="2" t="s">
        <v>9</v>
      </c>
      <c r="G105" s="6">
        <v>1177670</v>
      </c>
      <c r="H105" s="119"/>
    </row>
    <row r="106" spans="2:8" x14ac:dyDescent="0.25">
      <c r="B106" s="2" t="s">
        <v>154</v>
      </c>
      <c r="C106" s="2" t="s">
        <v>216</v>
      </c>
      <c r="D106" s="2">
        <v>3265</v>
      </c>
      <c r="E106" s="2" t="s">
        <v>272</v>
      </c>
      <c r="F106" s="2" t="s">
        <v>9</v>
      </c>
      <c r="G106" s="6">
        <v>1295897</v>
      </c>
      <c r="H106" s="119"/>
    </row>
    <row r="107" spans="2:8" x14ac:dyDescent="0.25">
      <c r="B107" s="2" t="s">
        <v>154</v>
      </c>
      <c r="C107" s="2" t="s">
        <v>216</v>
      </c>
      <c r="D107" s="2">
        <v>3267</v>
      </c>
      <c r="E107" s="2" t="s">
        <v>273</v>
      </c>
      <c r="F107" s="2" t="s">
        <v>9</v>
      </c>
      <c r="G107" s="6">
        <v>1386338</v>
      </c>
      <c r="H107" s="119"/>
    </row>
    <row r="108" spans="2:8" x14ac:dyDescent="0.25">
      <c r="B108" s="2" t="s">
        <v>154</v>
      </c>
      <c r="C108" s="2" t="s">
        <v>216</v>
      </c>
      <c r="D108" s="2">
        <v>3268</v>
      </c>
      <c r="E108" s="2" t="s">
        <v>274</v>
      </c>
      <c r="F108" s="2" t="s">
        <v>9</v>
      </c>
      <c r="G108" s="6">
        <v>1418230</v>
      </c>
      <c r="H108" s="119"/>
    </row>
    <row r="109" spans="2:8" x14ac:dyDescent="0.25">
      <c r="B109" s="2" t="s">
        <v>154</v>
      </c>
      <c r="C109" s="2" t="s">
        <v>216</v>
      </c>
      <c r="D109" s="2">
        <v>3269</v>
      </c>
      <c r="E109" s="2" t="s">
        <v>275</v>
      </c>
      <c r="F109" s="2" t="s">
        <v>9</v>
      </c>
      <c r="G109" s="6">
        <v>1710970</v>
      </c>
      <c r="H109" s="119"/>
    </row>
    <row r="110" spans="2:8" x14ac:dyDescent="0.25">
      <c r="B110" s="2" t="s">
        <v>154</v>
      </c>
      <c r="C110" s="2" t="s">
        <v>216</v>
      </c>
      <c r="D110" s="2">
        <v>3270</v>
      </c>
      <c r="E110" s="2" t="s">
        <v>276</v>
      </c>
      <c r="F110" s="2" t="s">
        <v>9</v>
      </c>
      <c r="G110" s="6">
        <v>1874238</v>
      </c>
      <c r="H110" s="119"/>
    </row>
    <row r="111" spans="2:8" x14ac:dyDescent="0.25">
      <c r="B111" s="2" t="s">
        <v>154</v>
      </c>
      <c r="C111" s="2" t="s">
        <v>216</v>
      </c>
      <c r="D111" s="2">
        <v>3271</v>
      </c>
      <c r="E111" s="2" t="s">
        <v>277</v>
      </c>
      <c r="F111" s="2" t="s">
        <v>9</v>
      </c>
      <c r="G111" s="6">
        <v>2200120</v>
      </c>
      <c r="H111" s="119"/>
    </row>
    <row r="112" spans="2:8" x14ac:dyDescent="0.25">
      <c r="B112" s="2" t="s">
        <v>154</v>
      </c>
      <c r="C112" s="2" t="s">
        <v>216</v>
      </c>
      <c r="D112" s="2">
        <v>3272</v>
      </c>
      <c r="E112" s="2" t="s">
        <v>278</v>
      </c>
      <c r="F112" s="2" t="s">
        <v>9</v>
      </c>
      <c r="G112" s="6">
        <v>2525406</v>
      </c>
      <c r="H112" s="119"/>
    </row>
    <row r="113" spans="2:8" x14ac:dyDescent="0.25">
      <c r="B113" s="2" t="s">
        <v>154</v>
      </c>
      <c r="C113" s="2" t="s">
        <v>216</v>
      </c>
      <c r="D113" s="2">
        <v>3273</v>
      </c>
      <c r="E113" s="2" t="s">
        <v>279</v>
      </c>
      <c r="F113" s="2" t="s">
        <v>9</v>
      </c>
      <c r="G113" s="6">
        <v>7637434</v>
      </c>
      <c r="H113" s="119"/>
    </row>
    <row r="114" spans="2:8" x14ac:dyDescent="0.25">
      <c r="B114" s="2" t="s">
        <v>154</v>
      </c>
      <c r="C114" s="2" t="s">
        <v>216</v>
      </c>
      <c r="D114" s="2">
        <v>3274</v>
      </c>
      <c r="E114" s="2" t="s">
        <v>280</v>
      </c>
      <c r="F114" s="2" t="s">
        <v>9</v>
      </c>
      <c r="G114" s="6">
        <v>8340367</v>
      </c>
      <c r="H114" s="119"/>
    </row>
    <row r="115" spans="2:8" x14ac:dyDescent="0.25">
      <c r="B115" s="2" t="s">
        <v>154</v>
      </c>
      <c r="C115" s="2" t="s">
        <v>216</v>
      </c>
      <c r="D115" s="2">
        <v>3275</v>
      </c>
      <c r="E115" s="2" t="s">
        <v>281</v>
      </c>
      <c r="F115" s="2" t="s">
        <v>9</v>
      </c>
      <c r="G115" s="6">
        <v>8539335</v>
      </c>
      <c r="H115" s="119"/>
    </row>
    <row r="116" spans="2:8" x14ac:dyDescent="0.25">
      <c r="B116" s="2" t="s">
        <v>154</v>
      </c>
      <c r="C116" s="2" t="s">
        <v>216</v>
      </c>
      <c r="D116" s="2">
        <v>3276</v>
      </c>
      <c r="E116" s="2" t="s">
        <v>282</v>
      </c>
      <c r="F116" s="2" t="s">
        <v>9</v>
      </c>
      <c r="G116" s="6">
        <v>8880984</v>
      </c>
      <c r="H116" s="119"/>
    </row>
    <row r="117" spans="2:8" x14ac:dyDescent="0.25">
      <c r="B117" s="2" t="s">
        <v>154</v>
      </c>
      <c r="C117" s="2" t="s">
        <v>216</v>
      </c>
      <c r="D117" s="2">
        <v>3277</v>
      </c>
      <c r="E117" s="2" t="s">
        <v>283</v>
      </c>
      <c r="F117" s="2" t="s">
        <v>9</v>
      </c>
      <c r="G117" s="6">
        <v>9998989</v>
      </c>
      <c r="H117" s="119"/>
    </row>
    <row r="118" spans="2:8" x14ac:dyDescent="0.25">
      <c r="B118" s="2" t="s">
        <v>154</v>
      </c>
      <c r="C118" s="2" t="s">
        <v>216</v>
      </c>
      <c r="D118" s="2">
        <v>3278</v>
      </c>
      <c r="E118" s="2" t="s">
        <v>284</v>
      </c>
      <c r="F118" s="2" t="s">
        <v>9</v>
      </c>
      <c r="G118" s="6">
        <v>10593930</v>
      </c>
      <c r="H118" s="119"/>
    </row>
    <row r="119" spans="2:8" x14ac:dyDescent="0.25">
      <c r="B119" s="2" t="s">
        <v>154</v>
      </c>
      <c r="C119" s="2" t="s">
        <v>216</v>
      </c>
      <c r="D119" s="2">
        <v>3279</v>
      </c>
      <c r="E119" s="2" t="s">
        <v>285</v>
      </c>
      <c r="F119" s="2" t="s">
        <v>9</v>
      </c>
      <c r="G119" s="6">
        <v>12274864</v>
      </c>
      <c r="H119" s="119"/>
    </row>
    <row r="120" spans="2:8" x14ac:dyDescent="0.25">
      <c r="B120" s="2" t="s">
        <v>154</v>
      </c>
      <c r="C120" s="2" t="s">
        <v>216</v>
      </c>
      <c r="D120" s="2">
        <v>3280</v>
      </c>
      <c r="E120" s="2" t="s">
        <v>286</v>
      </c>
      <c r="F120" s="2" t="s">
        <v>9</v>
      </c>
      <c r="G120" s="6">
        <v>13549533</v>
      </c>
      <c r="H120" s="119"/>
    </row>
    <row r="121" spans="2:8" x14ac:dyDescent="0.25">
      <c r="B121" s="2" t="s">
        <v>154</v>
      </c>
      <c r="C121" s="2" t="s">
        <v>216</v>
      </c>
      <c r="D121" s="2">
        <v>3281</v>
      </c>
      <c r="E121" s="2" t="s">
        <v>287</v>
      </c>
      <c r="F121" s="2" t="s">
        <v>9</v>
      </c>
      <c r="G121" s="6">
        <v>225489</v>
      </c>
      <c r="H121" s="119"/>
    </row>
    <row r="122" spans="2:8" x14ac:dyDescent="0.25">
      <c r="B122" s="2" t="s">
        <v>154</v>
      </c>
      <c r="C122" s="2" t="s">
        <v>216</v>
      </c>
      <c r="D122" s="2">
        <v>3282</v>
      </c>
      <c r="E122" s="2" t="s">
        <v>288</v>
      </c>
      <c r="F122" s="2" t="s">
        <v>9</v>
      </c>
      <c r="G122" s="6">
        <v>223163</v>
      </c>
      <c r="H122" s="119"/>
    </row>
    <row r="123" spans="2:8" x14ac:dyDescent="0.25">
      <c r="B123" s="2" t="s">
        <v>154</v>
      </c>
      <c r="C123" s="2" t="s">
        <v>164</v>
      </c>
      <c r="D123" s="2">
        <v>3283</v>
      </c>
      <c r="E123" s="2" t="s">
        <v>289</v>
      </c>
      <c r="F123" s="2" t="s">
        <v>12</v>
      </c>
      <c r="G123" s="6">
        <v>6254</v>
      </c>
      <c r="H123" s="119"/>
    </row>
    <row r="124" spans="2:8" x14ac:dyDescent="0.25">
      <c r="B124" s="2" t="s">
        <v>154</v>
      </c>
      <c r="C124" s="2" t="s">
        <v>164</v>
      </c>
      <c r="D124" s="2">
        <v>3284</v>
      </c>
      <c r="E124" s="2" t="s">
        <v>290</v>
      </c>
      <c r="F124" s="2" t="s">
        <v>12</v>
      </c>
      <c r="G124" s="6">
        <v>10550</v>
      </c>
      <c r="H124" s="119"/>
    </row>
    <row r="125" spans="2:8" x14ac:dyDescent="0.25">
      <c r="B125" s="2" t="s">
        <v>154</v>
      </c>
      <c r="C125" s="2" t="s">
        <v>164</v>
      </c>
      <c r="D125" s="2">
        <v>3285</v>
      </c>
      <c r="E125" s="2" t="s">
        <v>291</v>
      </c>
      <c r="F125" s="2" t="s">
        <v>12</v>
      </c>
      <c r="G125" s="6">
        <v>8671</v>
      </c>
      <c r="H125" s="119"/>
    </row>
    <row r="126" spans="2:8" x14ac:dyDescent="0.25">
      <c r="B126" s="2" t="s">
        <v>154</v>
      </c>
      <c r="C126" s="2" t="s">
        <v>164</v>
      </c>
      <c r="D126" s="2">
        <v>3286</v>
      </c>
      <c r="E126" s="2" t="s">
        <v>292</v>
      </c>
      <c r="F126" s="2" t="s">
        <v>12</v>
      </c>
      <c r="G126" s="6">
        <v>15245</v>
      </c>
      <c r="H126" s="119"/>
    </row>
    <row r="127" spans="2:8" x14ac:dyDescent="0.25">
      <c r="B127" s="2" t="s">
        <v>154</v>
      </c>
      <c r="C127" s="2" t="s">
        <v>164</v>
      </c>
      <c r="D127" s="2">
        <v>3287</v>
      </c>
      <c r="E127" s="2" t="s">
        <v>293</v>
      </c>
      <c r="F127" s="2" t="s">
        <v>12</v>
      </c>
      <c r="G127" s="6">
        <v>36467</v>
      </c>
      <c r="H127" s="119"/>
    </row>
    <row r="128" spans="2:8" x14ac:dyDescent="0.25">
      <c r="B128" s="2" t="s">
        <v>154</v>
      </c>
      <c r="C128" s="2" t="s">
        <v>164</v>
      </c>
      <c r="D128" s="2">
        <v>3288</v>
      </c>
      <c r="E128" s="2" t="s">
        <v>294</v>
      </c>
      <c r="F128" s="2" t="s">
        <v>12</v>
      </c>
      <c r="G128" s="6">
        <v>23169</v>
      </c>
      <c r="H128" s="119"/>
    </row>
    <row r="129" spans="2:8" x14ac:dyDescent="0.25">
      <c r="B129" s="2" t="s">
        <v>154</v>
      </c>
      <c r="C129" s="2" t="s">
        <v>216</v>
      </c>
      <c r="D129" s="2">
        <v>3291</v>
      </c>
      <c r="E129" s="2" t="s">
        <v>295</v>
      </c>
      <c r="F129" s="2" t="s">
        <v>9</v>
      </c>
      <c r="G129" s="6">
        <v>82370</v>
      </c>
      <c r="H129" s="119"/>
    </row>
    <row r="130" spans="2:8" x14ac:dyDescent="0.25">
      <c r="B130" s="2" t="s">
        <v>154</v>
      </c>
      <c r="C130" s="2" t="s">
        <v>216</v>
      </c>
      <c r="D130" s="2">
        <v>3292</v>
      </c>
      <c r="E130" s="2" t="s">
        <v>296</v>
      </c>
      <c r="F130" s="2" t="s">
        <v>9</v>
      </c>
      <c r="G130" s="6">
        <v>112444</v>
      </c>
      <c r="H130" s="119"/>
    </row>
    <row r="131" spans="2:8" x14ac:dyDescent="0.25">
      <c r="B131" s="2" t="s">
        <v>154</v>
      </c>
      <c r="C131" s="2" t="s">
        <v>216</v>
      </c>
      <c r="D131" s="2">
        <v>3293</v>
      </c>
      <c r="E131" s="2" t="s">
        <v>297</v>
      </c>
      <c r="F131" s="2" t="s">
        <v>9</v>
      </c>
      <c r="G131" s="6">
        <v>176699</v>
      </c>
      <c r="H131" s="119"/>
    </row>
    <row r="132" spans="2:8" x14ac:dyDescent="0.25">
      <c r="B132" s="2" t="s">
        <v>154</v>
      </c>
      <c r="C132" s="2" t="s">
        <v>216</v>
      </c>
      <c r="D132" s="2">
        <v>3294</v>
      </c>
      <c r="E132" s="2" t="s">
        <v>298</v>
      </c>
      <c r="F132" s="2" t="s">
        <v>9</v>
      </c>
      <c r="G132" s="6">
        <v>350208</v>
      </c>
      <c r="H132" s="119"/>
    </row>
    <row r="133" spans="2:8" x14ac:dyDescent="0.25">
      <c r="B133" s="2" t="s">
        <v>154</v>
      </c>
      <c r="C133" s="2" t="s">
        <v>216</v>
      </c>
      <c r="D133" s="2">
        <v>3295</v>
      </c>
      <c r="E133" s="2" t="s">
        <v>299</v>
      </c>
      <c r="F133" s="2" t="s">
        <v>9</v>
      </c>
      <c r="G133" s="6">
        <v>648565</v>
      </c>
      <c r="H133" s="119"/>
    </row>
    <row r="134" spans="2:8" x14ac:dyDescent="0.25">
      <c r="B134" s="2" t="s">
        <v>154</v>
      </c>
      <c r="C134" s="2" t="s">
        <v>216</v>
      </c>
      <c r="D134" s="2">
        <v>3296</v>
      </c>
      <c r="E134" s="2" t="s">
        <v>300</v>
      </c>
      <c r="F134" s="2" t="s">
        <v>9</v>
      </c>
      <c r="G134" s="6">
        <v>1181941</v>
      </c>
      <c r="H134" s="119"/>
    </row>
    <row r="135" spans="2:8" x14ac:dyDescent="0.25">
      <c r="B135" s="2" t="s">
        <v>154</v>
      </c>
      <c r="C135" s="2" t="s">
        <v>216</v>
      </c>
      <c r="D135" s="2">
        <v>3297</v>
      </c>
      <c r="E135" s="2" t="s">
        <v>301</v>
      </c>
      <c r="F135" s="2" t="s">
        <v>9</v>
      </c>
      <c r="G135" s="6">
        <v>1417370</v>
      </c>
      <c r="H135" s="119"/>
    </row>
    <row r="136" spans="2:8" x14ac:dyDescent="0.25">
      <c r="B136" s="2" t="s">
        <v>154</v>
      </c>
      <c r="C136" s="2" t="s">
        <v>216</v>
      </c>
      <c r="D136" s="2">
        <v>3298</v>
      </c>
      <c r="E136" s="2" t="s">
        <v>302</v>
      </c>
      <c r="F136" s="2" t="s">
        <v>9</v>
      </c>
      <c r="G136" s="6">
        <v>2180196</v>
      </c>
      <c r="H136" s="119"/>
    </row>
    <row r="137" spans="2:8" x14ac:dyDescent="0.25">
      <c r="B137" s="2" t="s">
        <v>154</v>
      </c>
      <c r="C137" s="2" t="s">
        <v>216</v>
      </c>
      <c r="D137" s="2">
        <v>3299</v>
      </c>
      <c r="E137" s="2" t="s">
        <v>303</v>
      </c>
      <c r="F137" s="2" t="s">
        <v>9</v>
      </c>
      <c r="G137" s="6">
        <v>3049275</v>
      </c>
      <c r="H137" s="119"/>
    </row>
    <row r="138" spans="2:8" x14ac:dyDescent="0.25">
      <c r="B138" s="2" t="s">
        <v>154</v>
      </c>
      <c r="C138" s="2" t="s">
        <v>216</v>
      </c>
      <c r="D138" s="2">
        <v>3300</v>
      </c>
      <c r="E138" s="2" t="s">
        <v>304</v>
      </c>
      <c r="F138" s="2" t="s">
        <v>9</v>
      </c>
      <c r="G138" s="6">
        <v>3640255</v>
      </c>
      <c r="H138" s="119"/>
    </row>
    <row r="139" spans="2:8" x14ac:dyDescent="0.25">
      <c r="B139" s="2" t="s">
        <v>154</v>
      </c>
      <c r="C139" s="2" t="s">
        <v>216</v>
      </c>
      <c r="D139" s="2">
        <v>3301</v>
      </c>
      <c r="E139" s="2" t="s">
        <v>305</v>
      </c>
      <c r="F139" s="2" t="s">
        <v>9</v>
      </c>
      <c r="G139" s="6">
        <v>4559815</v>
      </c>
      <c r="H139" s="119"/>
    </row>
    <row r="140" spans="2:8" x14ac:dyDescent="0.25">
      <c r="B140" s="2" t="s">
        <v>154</v>
      </c>
      <c r="C140" s="2" t="s">
        <v>216</v>
      </c>
      <c r="D140" s="2">
        <v>3303</v>
      </c>
      <c r="E140" s="2" t="s">
        <v>306</v>
      </c>
      <c r="F140" s="2" t="s">
        <v>9</v>
      </c>
      <c r="G140" s="6">
        <v>95520</v>
      </c>
      <c r="H140" s="119"/>
    </row>
    <row r="141" spans="2:8" x14ac:dyDescent="0.25">
      <c r="B141" s="2" t="s">
        <v>154</v>
      </c>
      <c r="C141" s="2" t="s">
        <v>216</v>
      </c>
      <c r="D141" s="2">
        <v>3304</v>
      </c>
      <c r="E141" s="2" t="s">
        <v>307</v>
      </c>
      <c r="F141" s="2" t="s">
        <v>9</v>
      </c>
      <c r="G141" s="6">
        <v>114943</v>
      </c>
      <c r="H141" s="119"/>
    </row>
    <row r="142" spans="2:8" x14ac:dyDescent="0.25">
      <c r="B142" s="2" t="s">
        <v>154</v>
      </c>
      <c r="C142" s="2" t="s">
        <v>216</v>
      </c>
      <c r="D142" s="2">
        <v>3305</v>
      </c>
      <c r="E142" s="2" t="s">
        <v>308</v>
      </c>
      <c r="F142" s="2" t="s">
        <v>9</v>
      </c>
      <c r="G142" s="6">
        <v>147306</v>
      </c>
      <c r="H142" s="119"/>
    </row>
    <row r="143" spans="2:8" x14ac:dyDescent="0.25">
      <c r="B143" s="2" t="s">
        <v>154</v>
      </c>
      <c r="C143" s="2" t="s">
        <v>216</v>
      </c>
      <c r="D143" s="2">
        <v>3306</v>
      </c>
      <c r="E143" s="2" t="s">
        <v>309</v>
      </c>
      <c r="F143" s="2" t="s">
        <v>9</v>
      </c>
      <c r="G143" s="6">
        <v>292672</v>
      </c>
      <c r="H143" s="119"/>
    </row>
    <row r="144" spans="2:8" x14ac:dyDescent="0.25">
      <c r="B144" s="2" t="s">
        <v>154</v>
      </c>
      <c r="C144" s="2" t="s">
        <v>216</v>
      </c>
      <c r="D144" s="2">
        <v>3307</v>
      </c>
      <c r="E144" s="2" t="s">
        <v>310</v>
      </c>
      <c r="F144" s="2" t="s">
        <v>9</v>
      </c>
      <c r="G144" s="6">
        <v>620421</v>
      </c>
      <c r="H144" s="119"/>
    </row>
    <row r="145" spans="2:8" x14ac:dyDescent="0.25">
      <c r="B145" s="2" t="s">
        <v>154</v>
      </c>
      <c r="C145" s="2" t="s">
        <v>216</v>
      </c>
      <c r="D145" s="2">
        <v>3308</v>
      </c>
      <c r="E145" s="2" t="s">
        <v>311</v>
      </c>
      <c r="F145" s="2" t="s">
        <v>9</v>
      </c>
      <c r="G145" s="6">
        <v>1004829</v>
      </c>
      <c r="H145" s="119"/>
    </row>
    <row r="146" spans="2:8" x14ac:dyDescent="0.25">
      <c r="B146" s="2" t="s">
        <v>154</v>
      </c>
      <c r="C146" s="2" t="s">
        <v>216</v>
      </c>
      <c r="D146" s="2">
        <v>3309</v>
      </c>
      <c r="E146" s="2" t="s">
        <v>312</v>
      </c>
      <c r="F146" s="2" t="s">
        <v>9</v>
      </c>
      <c r="G146" s="6">
        <v>1107732</v>
      </c>
      <c r="H146" s="119"/>
    </row>
    <row r="147" spans="2:8" x14ac:dyDescent="0.25">
      <c r="B147" s="2" t="s">
        <v>154</v>
      </c>
      <c r="C147" s="2" t="s">
        <v>216</v>
      </c>
      <c r="D147" s="2">
        <v>3310</v>
      </c>
      <c r="E147" s="2" t="s">
        <v>313</v>
      </c>
      <c r="F147" s="2" t="s">
        <v>9</v>
      </c>
      <c r="G147" s="6">
        <v>1570717</v>
      </c>
      <c r="H147" s="119"/>
    </row>
    <row r="148" spans="2:8" x14ac:dyDescent="0.25">
      <c r="B148" s="2" t="s">
        <v>154</v>
      </c>
      <c r="C148" s="2" t="s">
        <v>216</v>
      </c>
      <c r="D148" s="2">
        <v>3311</v>
      </c>
      <c r="E148" s="2" t="s">
        <v>314</v>
      </c>
      <c r="F148" s="2" t="s">
        <v>9</v>
      </c>
      <c r="G148" s="6">
        <v>2309274</v>
      </c>
      <c r="H148" s="119"/>
    </row>
    <row r="149" spans="2:8" x14ac:dyDescent="0.25">
      <c r="B149" s="2" t="s">
        <v>154</v>
      </c>
      <c r="C149" s="2" t="s">
        <v>216</v>
      </c>
      <c r="D149" s="2">
        <v>3312</v>
      </c>
      <c r="E149" s="2" t="s">
        <v>315</v>
      </c>
      <c r="F149" s="2" t="s">
        <v>9</v>
      </c>
      <c r="G149" s="6">
        <v>3049777</v>
      </c>
      <c r="H149" s="119"/>
    </row>
    <row r="150" spans="2:8" x14ac:dyDescent="0.25">
      <c r="B150" s="2" t="s">
        <v>154</v>
      </c>
      <c r="C150" s="2" t="s">
        <v>216</v>
      </c>
      <c r="D150" s="2">
        <v>3313</v>
      </c>
      <c r="E150" s="2" t="s">
        <v>316</v>
      </c>
      <c r="F150" s="2" t="s">
        <v>9</v>
      </c>
      <c r="G150" s="6">
        <v>4407198</v>
      </c>
      <c r="H150" s="119"/>
    </row>
    <row r="151" spans="2:8" x14ac:dyDescent="0.25">
      <c r="B151" s="2" t="s">
        <v>154</v>
      </c>
      <c r="C151" s="2" t="s">
        <v>216</v>
      </c>
      <c r="D151" s="2">
        <v>3315</v>
      </c>
      <c r="E151" s="2" t="s">
        <v>317</v>
      </c>
      <c r="F151" s="2" t="s">
        <v>9</v>
      </c>
      <c r="G151" s="6">
        <v>253878</v>
      </c>
      <c r="H151" s="119"/>
    </row>
    <row r="152" spans="2:8" x14ac:dyDescent="0.25">
      <c r="B152" s="2" t="s">
        <v>154</v>
      </c>
      <c r="C152" s="2" t="s">
        <v>216</v>
      </c>
      <c r="D152" s="2">
        <v>3316</v>
      </c>
      <c r="E152" s="2" t="s">
        <v>318</v>
      </c>
      <c r="F152" s="2" t="s">
        <v>9</v>
      </c>
      <c r="G152" s="6">
        <v>1180917</v>
      </c>
      <c r="H152" s="119"/>
    </row>
    <row r="153" spans="2:8" x14ac:dyDescent="0.25">
      <c r="B153" s="2" t="s">
        <v>154</v>
      </c>
      <c r="C153" s="2" t="s">
        <v>216</v>
      </c>
      <c r="D153" s="2">
        <v>3317</v>
      </c>
      <c r="E153" s="2" t="s">
        <v>319</v>
      </c>
      <c r="F153" s="2" t="s">
        <v>9</v>
      </c>
      <c r="G153" s="6">
        <v>243882</v>
      </c>
      <c r="H153" s="119"/>
    </row>
    <row r="154" spans="2:8" x14ac:dyDescent="0.25">
      <c r="B154" s="2" t="s">
        <v>154</v>
      </c>
      <c r="C154" s="2" t="s">
        <v>216</v>
      </c>
      <c r="D154" s="2">
        <v>3318</v>
      </c>
      <c r="E154" s="2" t="s">
        <v>320</v>
      </c>
      <c r="F154" s="2" t="s">
        <v>9</v>
      </c>
      <c r="G154" s="6">
        <v>1033298</v>
      </c>
      <c r="H154" s="119"/>
    </row>
    <row r="155" spans="2:8" x14ac:dyDescent="0.25">
      <c r="B155" s="2" t="s">
        <v>154</v>
      </c>
      <c r="C155" s="2" t="s">
        <v>216</v>
      </c>
      <c r="D155" s="2">
        <v>3320</v>
      </c>
      <c r="E155" s="2" t="s">
        <v>321</v>
      </c>
      <c r="F155" s="2" t="s">
        <v>9</v>
      </c>
      <c r="G155" s="6">
        <v>235730</v>
      </c>
      <c r="H155" s="119"/>
    </row>
    <row r="156" spans="2:8" x14ac:dyDescent="0.25">
      <c r="B156" s="2" t="s">
        <v>154</v>
      </c>
      <c r="C156" s="2" t="s">
        <v>216</v>
      </c>
      <c r="D156" s="2">
        <v>3321</v>
      </c>
      <c r="E156" s="2" t="s">
        <v>322</v>
      </c>
      <c r="F156" s="2" t="s">
        <v>9</v>
      </c>
      <c r="G156" s="6">
        <v>1010317</v>
      </c>
      <c r="H156" s="119"/>
    </row>
    <row r="157" spans="2:8" x14ac:dyDescent="0.25">
      <c r="B157" s="2" t="s">
        <v>154</v>
      </c>
      <c r="C157" s="2" t="s">
        <v>216</v>
      </c>
      <c r="D157" s="2">
        <v>3322</v>
      </c>
      <c r="E157" s="2" t="s">
        <v>323</v>
      </c>
      <c r="F157" s="2" t="s">
        <v>9</v>
      </c>
      <c r="G157" s="6">
        <v>338365</v>
      </c>
      <c r="H157" s="119"/>
    </row>
    <row r="158" spans="2:8" x14ac:dyDescent="0.25">
      <c r="B158" s="2" t="s">
        <v>154</v>
      </c>
      <c r="C158" s="2" t="s">
        <v>216</v>
      </c>
      <c r="D158" s="2">
        <v>3323</v>
      </c>
      <c r="E158" s="2" t="s">
        <v>324</v>
      </c>
      <c r="F158" s="2" t="s">
        <v>9</v>
      </c>
      <c r="G158" s="6">
        <v>490831</v>
      </c>
      <c r="H158" s="119"/>
    </row>
    <row r="159" spans="2:8" x14ac:dyDescent="0.25">
      <c r="B159" s="2" t="s">
        <v>154</v>
      </c>
      <c r="C159" s="2" t="s">
        <v>216</v>
      </c>
      <c r="D159" s="2">
        <v>3324</v>
      </c>
      <c r="E159" s="2" t="s">
        <v>325</v>
      </c>
      <c r="F159" s="2" t="s">
        <v>9</v>
      </c>
      <c r="G159" s="6">
        <v>1186170</v>
      </c>
      <c r="H159" s="119"/>
    </row>
    <row r="160" spans="2:8" x14ac:dyDescent="0.25">
      <c r="B160" s="2" t="s">
        <v>154</v>
      </c>
      <c r="C160" s="2" t="s">
        <v>216</v>
      </c>
      <c r="D160" s="2">
        <v>3325</v>
      </c>
      <c r="E160" s="2" t="s">
        <v>326</v>
      </c>
      <c r="F160" s="2" t="s">
        <v>9</v>
      </c>
      <c r="G160" s="6">
        <v>1636929</v>
      </c>
      <c r="H160" s="119"/>
    </row>
    <row r="161" spans="2:8" x14ac:dyDescent="0.25">
      <c r="B161" s="2" t="s">
        <v>154</v>
      </c>
      <c r="C161" s="2" t="s">
        <v>216</v>
      </c>
      <c r="D161" s="2">
        <v>3327</v>
      </c>
      <c r="E161" s="2" t="s">
        <v>327</v>
      </c>
      <c r="F161" s="2" t="s">
        <v>9</v>
      </c>
      <c r="G161" s="6">
        <v>2014999</v>
      </c>
      <c r="H161" s="119"/>
    </row>
    <row r="162" spans="2:8" x14ac:dyDescent="0.25">
      <c r="B162" s="2" t="s">
        <v>154</v>
      </c>
      <c r="C162" s="2" t="s">
        <v>216</v>
      </c>
      <c r="D162" s="2">
        <v>3328</v>
      </c>
      <c r="E162" s="2" t="s">
        <v>328</v>
      </c>
      <c r="F162" s="2" t="s">
        <v>9</v>
      </c>
      <c r="G162" s="6">
        <v>1818721</v>
      </c>
      <c r="H162" s="119"/>
    </row>
    <row r="163" spans="2:8" x14ac:dyDescent="0.25">
      <c r="B163" s="2" t="s">
        <v>154</v>
      </c>
      <c r="C163" s="2" t="s">
        <v>216</v>
      </c>
      <c r="D163" s="2">
        <v>3329</v>
      </c>
      <c r="E163" s="2" t="s">
        <v>329</v>
      </c>
      <c r="F163" s="2" t="s">
        <v>9</v>
      </c>
      <c r="G163" s="6">
        <v>2912820</v>
      </c>
      <c r="H163" s="119"/>
    </row>
    <row r="164" spans="2:8" x14ac:dyDescent="0.25">
      <c r="B164" s="2" t="s">
        <v>154</v>
      </c>
      <c r="C164" s="2" t="s">
        <v>216</v>
      </c>
      <c r="D164" s="2">
        <v>3330</v>
      </c>
      <c r="E164" s="2" t="s">
        <v>330</v>
      </c>
      <c r="F164" s="2" t="s">
        <v>9</v>
      </c>
      <c r="G164" s="6">
        <v>3005687</v>
      </c>
      <c r="H164" s="119"/>
    </row>
    <row r="165" spans="2:8" x14ac:dyDescent="0.25">
      <c r="B165" s="2" t="s">
        <v>154</v>
      </c>
      <c r="C165" s="2" t="s">
        <v>216</v>
      </c>
      <c r="D165" s="2">
        <v>3331</v>
      </c>
      <c r="E165" s="2" t="s">
        <v>331</v>
      </c>
      <c r="F165" s="2" t="s">
        <v>9</v>
      </c>
      <c r="G165" s="6">
        <v>3942408</v>
      </c>
      <c r="H165" s="119"/>
    </row>
    <row r="166" spans="2:8" x14ac:dyDescent="0.25">
      <c r="B166" s="2" t="s">
        <v>154</v>
      </c>
      <c r="C166" s="2" t="s">
        <v>164</v>
      </c>
      <c r="D166" s="2">
        <v>3347</v>
      </c>
      <c r="E166" s="2" t="s">
        <v>332</v>
      </c>
      <c r="F166" s="2" t="s">
        <v>9</v>
      </c>
      <c r="G166" s="6">
        <v>656803</v>
      </c>
      <c r="H166" s="119"/>
    </row>
    <row r="167" spans="2:8" x14ac:dyDescent="0.25">
      <c r="B167" s="2" t="s">
        <v>154</v>
      </c>
      <c r="C167" s="2" t="s">
        <v>164</v>
      </c>
      <c r="D167" s="2">
        <v>3348</v>
      </c>
      <c r="E167" s="2" t="s">
        <v>333</v>
      </c>
      <c r="F167" s="2" t="s">
        <v>9</v>
      </c>
      <c r="G167" s="6">
        <v>761039</v>
      </c>
      <c r="H167" s="119"/>
    </row>
    <row r="168" spans="2:8" x14ac:dyDescent="0.25">
      <c r="B168" s="2" t="s">
        <v>154</v>
      </c>
      <c r="C168" s="2" t="s">
        <v>164</v>
      </c>
      <c r="D168" s="2">
        <v>3350</v>
      </c>
      <c r="E168" s="2" t="s">
        <v>334</v>
      </c>
      <c r="F168" s="2" t="s">
        <v>9</v>
      </c>
      <c r="G168" s="6">
        <v>717944</v>
      </c>
      <c r="H168" s="119"/>
    </row>
    <row r="169" spans="2:8" x14ac:dyDescent="0.25">
      <c r="B169" s="2" t="s">
        <v>154</v>
      </c>
      <c r="C169" s="2" t="s">
        <v>164</v>
      </c>
      <c r="D169" s="2">
        <v>3351</v>
      </c>
      <c r="E169" s="2" t="s">
        <v>335</v>
      </c>
      <c r="F169" s="2" t="s">
        <v>9</v>
      </c>
      <c r="G169" s="6">
        <v>878297</v>
      </c>
      <c r="H169" s="119"/>
    </row>
    <row r="170" spans="2:8" x14ac:dyDescent="0.25">
      <c r="B170" s="2" t="s">
        <v>154</v>
      </c>
      <c r="C170" s="2" t="s">
        <v>164</v>
      </c>
      <c r="D170" s="2">
        <v>3352</v>
      </c>
      <c r="E170" s="2" t="s">
        <v>336</v>
      </c>
      <c r="F170" s="2" t="s">
        <v>9</v>
      </c>
      <c r="G170" s="6">
        <v>962475</v>
      </c>
      <c r="H170" s="119"/>
    </row>
    <row r="171" spans="2:8" x14ac:dyDescent="0.25">
      <c r="B171" s="2" t="s">
        <v>154</v>
      </c>
      <c r="C171" s="2" t="s">
        <v>164</v>
      </c>
      <c r="D171" s="2">
        <v>3353</v>
      </c>
      <c r="E171" s="2" t="s">
        <v>337</v>
      </c>
      <c r="F171" s="2" t="s">
        <v>9</v>
      </c>
      <c r="G171" s="6">
        <v>845594</v>
      </c>
      <c r="H171" s="119"/>
    </row>
    <row r="172" spans="2:8" x14ac:dyDescent="0.25">
      <c r="B172" s="2" t="s">
        <v>154</v>
      </c>
      <c r="C172" s="2" t="s">
        <v>164</v>
      </c>
      <c r="D172" s="2">
        <v>3354</v>
      </c>
      <c r="E172" s="2" t="s">
        <v>338</v>
      </c>
      <c r="F172" s="2" t="s">
        <v>9</v>
      </c>
      <c r="G172" s="6">
        <v>1251122</v>
      </c>
      <c r="H172" s="119"/>
    </row>
    <row r="173" spans="2:8" x14ac:dyDescent="0.25">
      <c r="B173" s="2" t="s">
        <v>154</v>
      </c>
      <c r="C173" s="2" t="s">
        <v>164</v>
      </c>
      <c r="D173" s="2">
        <v>3355</v>
      </c>
      <c r="E173" s="2" t="s">
        <v>339</v>
      </c>
      <c r="F173" s="2" t="s">
        <v>9</v>
      </c>
      <c r="G173" s="6">
        <v>1158279</v>
      </c>
      <c r="H173" s="119"/>
    </row>
    <row r="174" spans="2:8" x14ac:dyDescent="0.25">
      <c r="B174" s="2" t="s">
        <v>154</v>
      </c>
      <c r="C174" s="2" t="s">
        <v>164</v>
      </c>
      <c r="D174" s="2">
        <v>3356</v>
      </c>
      <c r="E174" s="2" t="s">
        <v>340</v>
      </c>
      <c r="F174" s="2" t="s">
        <v>9</v>
      </c>
      <c r="G174" s="6">
        <v>1432128</v>
      </c>
      <c r="H174" s="119"/>
    </row>
    <row r="175" spans="2:8" x14ac:dyDescent="0.25">
      <c r="B175" s="2" t="s">
        <v>154</v>
      </c>
      <c r="C175" s="2" t="s">
        <v>164</v>
      </c>
      <c r="D175" s="2">
        <v>3357</v>
      </c>
      <c r="E175" s="2" t="s">
        <v>341</v>
      </c>
      <c r="F175" s="2" t="s">
        <v>9</v>
      </c>
      <c r="G175" s="6">
        <v>2003303</v>
      </c>
      <c r="H175" s="119"/>
    </row>
    <row r="176" spans="2:8" x14ac:dyDescent="0.25">
      <c r="B176" s="2" t="s">
        <v>154</v>
      </c>
      <c r="C176" s="2" t="s">
        <v>164</v>
      </c>
      <c r="D176" s="2">
        <v>3358</v>
      </c>
      <c r="E176" s="2" t="s">
        <v>342</v>
      </c>
      <c r="F176" s="2" t="s">
        <v>9</v>
      </c>
      <c r="G176" s="6">
        <v>1353586</v>
      </c>
      <c r="H176" s="119"/>
    </row>
    <row r="177" spans="2:8" x14ac:dyDescent="0.25">
      <c r="B177" s="2" t="s">
        <v>154</v>
      </c>
      <c r="C177" s="2" t="s">
        <v>164</v>
      </c>
      <c r="D177" s="2">
        <v>3359</v>
      </c>
      <c r="E177" s="2" t="s">
        <v>343</v>
      </c>
      <c r="F177" s="2" t="s">
        <v>9</v>
      </c>
      <c r="G177" s="6">
        <v>1829309</v>
      </c>
      <c r="H177" s="119"/>
    </row>
    <row r="178" spans="2:8" x14ac:dyDescent="0.25">
      <c r="B178" s="2" t="s">
        <v>154</v>
      </c>
      <c r="C178" s="2" t="s">
        <v>164</v>
      </c>
      <c r="D178" s="2">
        <v>3360</v>
      </c>
      <c r="E178" s="2" t="s">
        <v>344</v>
      </c>
      <c r="F178" s="2" t="s">
        <v>9</v>
      </c>
      <c r="G178" s="6">
        <v>1896531</v>
      </c>
      <c r="H178" s="119"/>
    </row>
    <row r="179" spans="2:8" x14ac:dyDescent="0.25">
      <c r="B179" s="2" t="s">
        <v>154</v>
      </c>
      <c r="C179" s="2" t="s">
        <v>164</v>
      </c>
      <c r="D179" s="2">
        <v>3361</v>
      </c>
      <c r="E179" s="2" t="s">
        <v>345</v>
      </c>
      <c r="F179" s="2" t="s">
        <v>9</v>
      </c>
      <c r="G179" s="6">
        <v>2215584</v>
      </c>
      <c r="H179" s="119"/>
    </row>
    <row r="180" spans="2:8" x14ac:dyDescent="0.25">
      <c r="B180" s="2" t="s">
        <v>154</v>
      </c>
      <c r="C180" s="2" t="s">
        <v>164</v>
      </c>
      <c r="D180" s="2">
        <v>3363</v>
      </c>
      <c r="E180" s="2" t="s">
        <v>346</v>
      </c>
      <c r="F180" s="2" t="s">
        <v>9</v>
      </c>
      <c r="G180" s="6">
        <v>2531073</v>
      </c>
      <c r="H180" s="119"/>
    </row>
    <row r="181" spans="2:8" x14ac:dyDescent="0.25">
      <c r="B181" s="2" t="s">
        <v>154</v>
      </c>
      <c r="C181" s="2" t="s">
        <v>164</v>
      </c>
      <c r="D181" s="2">
        <v>3364</v>
      </c>
      <c r="E181" s="2" t="s">
        <v>347</v>
      </c>
      <c r="F181" s="2" t="s">
        <v>9</v>
      </c>
      <c r="G181" s="6">
        <v>649386</v>
      </c>
      <c r="H181" s="119"/>
    </row>
    <row r="182" spans="2:8" x14ac:dyDescent="0.25">
      <c r="B182" s="2" t="s">
        <v>154</v>
      </c>
      <c r="C182" s="2" t="s">
        <v>164</v>
      </c>
      <c r="D182" s="2">
        <v>3365</v>
      </c>
      <c r="E182" s="2" t="s">
        <v>348</v>
      </c>
      <c r="F182" s="2" t="s">
        <v>9</v>
      </c>
      <c r="G182" s="6">
        <v>761039</v>
      </c>
      <c r="H182" s="119"/>
    </row>
    <row r="183" spans="2:8" x14ac:dyDescent="0.25">
      <c r="B183" s="2" t="s">
        <v>154</v>
      </c>
      <c r="C183" s="2" t="s">
        <v>164</v>
      </c>
      <c r="D183" s="2">
        <v>3366</v>
      </c>
      <c r="E183" s="2" t="s">
        <v>349</v>
      </c>
      <c r="F183" s="2" t="s">
        <v>9</v>
      </c>
      <c r="G183" s="6">
        <v>892496</v>
      </c>
      <c r="H183" s="119"/>
    </row>
    <row r="184" spans="2:8" x14ac:dyDescent="0.25">
      <c r="B184" s="2" t="s">
        <v>154</v>
      </c>
      <c r="C184" s="2" t="s">
        <v>164</v>
      </c>
      <c r="D184" s="2">
        <v>3368</v>
      </c>
      <c r="E184" s="2" t="s">
        <v>350</v>
      </c>
      <c r="F184" s="2" t="s">
        <v>9</v>
      </c>
      <c r="G184" s="6">
        <v>763932</v>
      </c>
      <c r="H184" s="119"/>
    </row>
    <row r="185" spans="2:8" x14ac:dyDescent="0.25">
      <c r="B185" s="2" t="s">
        <v>154</v>
      </c>
      <c r="C185" s="2" t="s">
        <v>164</v>
      </c>
      <c r="D185" s="2">
        <v>3369</v>
      </c>
      <c r="E185" s="2" t="s">
        <v>351</v>
      </c>
      <c r="F185" s="2" t="s">
        <v>9</v>
      </c>
      <c r="G185" s="6">
        <v>878297</v>
      </c>
      <c r="H185" s="119"/>
    </row>
    <row r="186" spans="2:8" x14ac:dyDescent="0.25">
      <c r="B186" s="2" t="s">
        <v>154</v>
      </c>
      <c r="C186" s="2" t="s">
        <v>164</v>
      </c>
      <c r="D186" s="2">
        <v>3370</v>
      </c>
      <c r="E186" s="2" t="s">
        <v>352</v>
      </c>
      <c r="F186" s="2" t="s">
        <v>9</v>
      </c>
      <c r="G186" s="6">
        <v>976242</v>
      </c>
      <c r="H186" s="119"/>
    </row>
    <row r="187" spans="2:8" x14ac:dyDescent="0.25">
      <c r="B187" s="2" t="s">
        <v>154</v>
      </c>
      <c r="C187" s="2" t="s">
        <v>164</v>
      </c>
      <c r="D187" s="2">
        <v>3371</v>
      </c>
      <c r="E187" s="2" t="s">
        <v>353</v>
      </c>
      <c r="F187" s="2" t="s">
        <v>9</v>
      </c>
      <c r="G187" s="6">
        <v>907351</v>
      </c>
      <c r="H187" s="119"/>
    </row>
    <row r="188" spans="2:8" x14ac:dyDescent="0.25">
      <c r="B188" s="2" t="s">
        <v>154</v>
      </c>
      <c r="C188" s="2" t="s">
        <v>164</v>
      </c>
      <c r="D188" s="2">
        <v>3372</v>
      </c>
      <c r="E188" s="2" t="s">
        <v>354</v>
      </c>
      <c r="F188" s="2" t="s">
        <v>9</v>
      </c>
      <c r="G188" s="6">
        <v>1009245</v>
      </c>
      <c r="H188" s="119"/>
    </row>
    <row r="189" spans="2:8" x14ac:dyDescent="0.25">
      <c r="B189" s="2" t="s">
        <v>154</v>
      </c>
      <c r="C189" s="2" t="s">
        <v>164</v>
      </c>
      <c r="D189" s="2">
        <v>3373</v>
      </c>
      <c r="E189" s="2" t="s">
        <v>355</v>
      </c>
      <c r="F189" s="2" t="s">
        <v>9</v>
      </c>
      <c r="G189" s="6">
        <v>1227650</v>
      </c>
      <c r="H189" s="119"/>
    </row>
    <row r="190" spans="2:8" x14ac:dyDescent="0.25">
      <c r="B190" s="2" t="s">
        <v>154</v>
      </c>
      <c r="C190" s="2" t="s">
        <v>164</v>
      </c>
      <c r="D190" s="2">
        <v>3374</v>
      </c>
      <c r="E190" s="2" t="s">
        <v>356</v>
      </c>
      <c r="F190" s="2" t="s">
        <v>9</v>
      </c>
      <c r="G190" s="6">
        <v>1301941</v>
      </c>
      <c r="H190" s="119"/>
    </row>
    <row r="191" spans="2:8" x14ac:dyDescent="0.25">
      <c r="B191" s="2" t="s">
        <v>154</v>
      </c>
      <c r="C191" s="2" t="s">
        <v>164</v>
      </c>
      <c r="D191" s="2">
        <v>3375</v>
      </c>
      <c r="E191" s="2" t="s">
        <v>357</v>
      </c>
      <c r="F191" s="2" t="s">
        <v>9</v>
      </c>
      <c r="G191" s="6">
        <v>1476745</v>
      </c>
      <c r="H191" s="119"/>
    </row>
    <row r="192" spans="2:8" x14ac:dyDescent="0.25">
      <c r="B192" s="2" t="s">
        <v>154</v>
      </c>
      <c r="C192" s="2" t="s">
        <v>164</v>
      </c>
      <c r="D192" s="2">
        <v>3376</v>
      </c>
      <c r="E192" s="2" t="s">
        <v>358</v>
      </c>
      <c r="F192" s="2" t="s">
        <v>9</v>
      </c>
      <c r="G192" s="6">
        <v>1593820</v>
      </c>
      <c r="H192" s="119"/>
    </row>
    <row r="193" spans="2:8" x14ac:dyDescent="0.25">
      <c r="B193" s="2" t="s">
        <v>154</v>
      </c>
      <c r="C193" s="2" t="s">
        <v>155</v>
      </c>
      <c r="D193" s="2">
        <v>3378</v>
      </c>
      <c r="E193" s="2" t="s">
        <v>359</v>
      </c>
      <c r="F193" s="2" t="s">
        <v>18</v>
      </c>
      <c r="G193" s="6">
        <v>2064</v>
      </c>
      <c r="H193" s="119"/>
    </row>
    <row r="194" spans="2:8" x14ac:dyDescent="0.25">
      <c r="B194" s="2" t="s">
        <v>154</v>
      </c>
      <c r="C194" s="2" t="s">
        <v>164</v>
      </c>
      <c r="D194" s="2">
        <v>3379</v>
      </c>
      <c r="E194" s="2" t="s">
        <v>360</v>
      </c>
      <c r="F194" s="2" t="s">
        <v>12</v>
      </c>
      <c r="G194" s="6">
        <v>132154</v>
      </c>
      <c r="H194" s="119"/>
    </row>
    <row r="195" spans="2:8" x14ac:dyDescent="0.25">
      <c r="B195" s="2" t="s">
        <v>154</v>
      </c>
      <c r="C195" s="2" t="s">
        <v>164</v>
      </c>
      <c r="D195" s="2">
        <v>3380</v>
      </c>
      <c r="E195" s="2" t="s">
        <v>361</v>
      </c>
      <c r="F195" s="2" t="s">
        <v>12</v>
      </c>
      <c r="G195" s="6">
        <v>60326</v>
      </c>
      <c r="H195" s="119"/>
    </row>
    <row r="196" spans="2:8" x14ac:dyDescent="0.25">
      <c r="B196" s="2" t="s">
        <v>154</v>
      </c>
      <c r="C196" s="2" t="s">
        <v>164</v>
      </c>
      <c r="D196" s="2">
        <v>3382</v>
      </c>
      <c r="E196" s="2" t="s">
        <v>362</v>
      </c>
      <c r="F196" s="2" t="s">
        <v>12</v>
      </c>
      <c r="G196" s="6">
        <v>12852</v>
      </c>
      <c r="H196" s="119"/>
    </row>
    <row r="197" spans="2:8" x14ac:dyDescent="0.25">
      <c r="B197" s="2" t="s">
        <v>154</v>
      </c>
      <c r="C197" s="2" t="s">
        <v>187</v>
      </c>
      <c r="D197" s="2">
        <v>3385</v>
      </c>
      <c r="E197" s="2" t="s">
        <v>363</v>
      </c>
      <c r="F197" s="2" t="s">
        <v>12</v>
      </c>
      <c r="G197" s="6">
        <v>89253</v>
      </c>
      <c r="H197" s="119"/>
    </row>
    <row r="198" spans="2:8" x14ac:dyDescent="0.25">
      <c r="B198" s="2" t="s">
        <v>154</v>
      </c>
      <c r="C198" s="2" t="s">
        <v>164</v>
      </c>
      <c r="D198" s="2">
        <v>3388</v>
      </c>
      <c r="E198" s="2" t="s">
        <v>364</v>
      </c>
      <c r="F198" s="2" t="s">
        <v>12</v>
      </c>
      <c r="G198" s="6">
        <v>294256</v>
      </c>
      <c r="H198" s="119"/>
    </row>
    <row r="199" spans="2:8" x14ac:dyDescent="0.25">
      <c r="B199" s="2" t="s">
        <v>154</v>
      </c>
      <c r="C199" s="2" t="s">
        <v>216</v>
      </c>
      <c r="D199" s="2">
        <v>3391</v>
      </c>
      <c r="E199" s="2" t="s">
        <v>365</v>
      </c>
      <c r="F199" s="2" t="s">
        <v>9</v>
      </c>
      <c r="G199" s="6">
        <v>164799</v>
      </c>
      <c r="H199" s="119"/>
    </row>
    <row r="200" spans="2:8" x14ac:dyDescent="0.25">
      <c r="B200" s="2" t="s">
        <v>154</v>
      </c>
      <c r="C200" s="2" t="s">
        <v>216</v>
      </c>
      <c r="D200" s="2">
        <v>3393</v>
      </c>
      <c r="E200" s="2" t="s">
        <v>366</v>
      </c>
      <c r="F200" s="2" t="s">
        <v>9</v>
      </c>
      <c r="G200" s="6">
        <v>926870</v>
      </c>
      <c r="H200" s="119"/>
    </row>
    <row r="201" spans="2:8" x14ac:dyDescent="0.25">
      <c r="B201" s="2" t="s">
        <v>154</v>
      </c>
      <c r="C201" s="2" t="s">
        <v>225</v>
      </c>
      <c r="D201" s="2">
        <v>3394</v>
      </c>
      <c r="E201" s="2" t="s">
        <v>367</v>
      </c>
      <c r="F201" s="2" t="s">
        <v>159</v>
      </c>
      <c r="G201" s="6">
        <v>569936</v>
      </c>
      <c r="H201" s="119"/>
    </row>
    <row r="202" spans="2:8" x14ac:dyDescent="0.25">
      <c r="B202" s="2" t="s">
        <v>154</v>
      </c>
      <c r="C202" s="2" t="s">
        <v>368</v>
      </c>
      <c r="D202" s="2">
        <v>3396</v>
      </c>
      <c r="E202" s="2" t="s">
        <v>369</v>
      </c>
      <c r="F202" s="2" t="s">
        <v>9</v>
      </c>
      <c r="G202" s="6">
        <v>656130</v>
      </c>
      <c r="H202" s="119"/>
    </row>
    <row r="203" spans="2:8" x14ac:dyDescent="0.25">
      <c r="B203" s="2" t="s">
        <v>154</v>
      </c>
      <c r="C203" s="2" t="s">
        <v>368</v>
      </c>
      <c r="D203" s="2">
        <v>3397</v>
      </c>
      <c r="E203" s="2" t="s">
        <v>370</v>
      </c>
      <c r="F203" s="2" t="s">
        <v>9</v>
      </c>
      <c r="G203" s="6">
        <v>255482</v>
      </c>
      <c r="H203" s="119"/>
    </row>
    <row r="204" spans="2:8" x14ac:dyDescent="0.25">
      <c r="B204" s="2" t="s">
        <v>154</v>
      </c>
      <c r="C204" s="2" t="s">
        <v>368</v>
      </c>
      <c r="D204" s="2">
        <v>3400</v>
      </c>
      <c r="E204" s="2" t="s">
        <v>371</v>
      </c>
      <c r="F204" s="2" t="s">
        <v>9</v>
      </c>
      <c r="G204" s="6">
        <v>156515</v>
      </c>
      <c r="H204" s="119"/>
    </row>
    <row r="205" spans="2:8" x14ac:dyDescent="0.25">
      <c r="B205" s="2" t="s">
        <v>154</v>
      </c>
      <c r="C205" s="2" t="s">
        <v>368</v>
      </c>
      <c r="D205" s="2">
        <v>3401</v>
      </c>
      <c r="E205" s="2" t="s">
        <v>372</v>
      </c>
      <c r="F205" s="2" t="s">
        <v>9</v>
      </c>
      <c r="G205" s="6">
        <v>370728</v>
      </c>
      <c r="H205" s="119"/>
    </row>
    <row r="206" spans="2:8" x14ac:dyDescent="0.25">
      <c r="B206" s="2" t="s">
        <v>154</v>
      </c>
      <c r="C206" s="2" t="s">
        <v>368</v>
      </c>
      <c r="D206" s="2">
        <v>3403</v>
      </c>
      <c r="E206" s="2" t="s">
        <v>373</v>
      </c>
      <c r="F206" s="2" t="s">
        <v>9</v>
      </c>
      <c r="G206" s="6">
        <v>544728</v>
      </c>
      <c r="H206" s="119"/>
    </row>
    <row r="207" spans="2:8" x14ac:dyDescent="0.25">
      <c r="B207" s="2" t="s">
        <v>154</v>
      </c>
      <c r="C207" s="2" t="s">
        <v>216</v>
      </c>
      <c r="D207" s="2">
        <v>3404</v>
      </c>
      <c r="E207" s="2" t="s">
        <v>374</v>
      </c>
      <c r="F207" s="2" t="s">
        <v>9</v>
      </c>
      <c r="G207" s="6">
        <v>102265</v>
      </c>
      <c r="H207" s="119"/>
    </row>
    <row r="208" spans="2:8" x14ac:dyDescent="0.25">
      <c r="B208" s="2" t="s">
        <v>154</v>
      </c>
      <c r="C208" s="2" t="s">
        <v>216</v>
      </c>
      <c r="D208" s="2">
        <v>3405</v>
      </c>
      <c r="E208" s="2" t="s">
        <v>375</v>
      </c>
      <c r="F208" s="2" t="s">
        <v>9</v>
      </c>
      <c r="G208" s="6">
        <v>264852</v>
      </c>
      <c r="H208" s="119"/>
    </row>
    <row r="209" spans="2:9" x14ac:dyDescent="0.25">
      <c r="B209" s="2" t="s">
        <v>154</v>
      </c>
      <c r="C209" s="2" t="s">
        <v>164</v>
      </c>
      <c r="D209" s="2">
        <v>3408</v>
      </c>
      <c r="E209" s="2" t="s">
        <v>376</v>
      </c>
      <c r="F209" s="2" t="s">
        <v>12</v>
      </c>
      <c r="G209" s="6">
        <v>196995</v>
      </c>
      <c r="H209" s="119"/>
      <c r="I209" s="1">
        <f>0.3*0.6</f>
        <v>0.18</v>
      </c>
    </row>
    <row r="210" spans="2:9" x14ac:dyDescent="0.25">
      <c r="B210" s="2" t="s">
        <v>154</v>
      </c>
      <c r="C210" s="2" t="s">
        <v>187</v>
      </c>
      <c r="D210" s="2">
        <v>3410</v>
      </c>
      <c r="E210" s="2" t="s">
        <v>377</v>
      </c>
      <c r="F210" s="2" t="s">
        <v>9</v>
      </c>
      <c r="G210" s="6">
        <v>5267163</v>
      </c>
      <c r="H210" s="119"/>
    </row>
    <row r="211" spans="2:9" x14ac:dyDescent="0.25">
      <c r="B211" s="2" t="s">
        <v>154</v>
      </c>
      <c r="C211" s="2" t="s">
        <v>187</v>
      </c>
      <c r="D211" s="2">
        <v>3411</v>
      </c>
      <c r="E211" s="2" t="s">
        <v>378</v>
      </c>
      <c r="F211" s="2" t="s">
        <v>9</v>
      </c>
      <c r="G211" s="6">
        <v>5347476</v>
      </c>
      <c r="H211" s="119"/>
    </row>
    <row r="212" spans="2:9" x14ac:dyDescent="0.25">
      <c r="B212" s="2" t="s">
        <v>154</v>
      </c>
      <c r="C212" s="2" t="s">
        <v>216</v>
      </c>
      <c r="D212" s="2">
        <v>3412</v>
      </c>
      <c r="E212" s="2" t="s">
        <v>379</v>
      </c>
      <c r="F212" s="2" t="s">
        <v>9</v>
      </c>
      <c r="G212" s="6">
        <v>300745</v>
      </c>
      <c r="H212" s="119"/>
    </row>
    <row r="213" spans="2:9" x14ac:dyDescent="0.25">
      <c r="B213" s="2" t="s">
        <v>154</v>
      </c>
      <c r="C213" s="2" t="s">
        <v>216</v>
      </c>
      <c r="D213" s="2">
        <v>3413</v>
      </c>
      <c r="E213" s="2" t="s">
        <v>380</v>
      </c>
      <c r="F213" s="2" t="s">
        <v>9</v>
      </c>
      <c r="G213" s="6">
        <v>7400</v>
      </c>
      <c r="H213" s="119"/>
    </row>
    <row r="214" spans="2:9" x14ac:dyDescent="0.25">
      <c r="B214" s="2" t="s">
        <v>154</v>
      </c>
      <c r="C214" s="2" t="s">
        <v>216</v>
      </c>
      <c r="D214" s="2">
        <v>3414</v>
      </c>
      <c r="E214" s="2" t="s">
        <v>381</v>
      </c>
      <c r="F214" s="2" t="s">
        <v>9</v>
      </c>
      <c r="G214" s="6">
        <v>12723</v>
      </c>
      <c r="H214" s="119"/>
    </row>
    <row r="215" spans="2:9" x14ac:dyDescent="0.25">
      <c r="B215" s="2" t="s">
        <v>154</v>
      </c>
      <c r="C215" s="2" t="s">
        <v>187</v>
      </c>
      <c r="D215" s="2">
        <v>3415</v>
      </c>
      <c r="E215" s="2" t="s">
        <v>382</v>
      </c>
      <c r="F215" s="2" t="s">
        <v>12</v>
      </c>
      <c r="G215" s="6">
        <v>23232</v>
      </c>
      <c r="H215" s="119"/>
    </row>
    <row r="216" spans="2:9" x14ac:dyDescent="0.25">
      <c r="B216" s="2" t="s">
        <v>154</v>
      </c>
      <c r="C216" s="2" t="s">
        <v>383</v>
      </c>
      <c r="D216" s="2">
        <v>3425</v>
      </c>
      <c r="E216" s="2" t="s">
        <v>384</v>
      </c>
      <c r="F216" s="2" t="s">
        <v>18</v>
      </c>
      <c r="G216" s="6">
        <v>53084</v>
      </c>
      <c r="H216" s="119"/>
    </row>
    <row r="217" spans="2:9" x14ac:dyDescent="0.25">
      <c r="B217" s="2" t="s">
        <v>154</v>
      </c>
      <c r="C217" s="2" t="s">
        <v>174</v>
      </c>
      <c r="D217" s="2">
        <v>3426</v>
      </c>
      <c r="E217" s="2" t="s">
        <v>385</v>
      </c>
      <c r="F217" s="2" t="s">
        <v>12</v>
      </c>
      <c r="G217" s="6">
        <v>31790</v>
      </c>
      <c r="H217" s="119"/>
    </row>
    <row r="218" spans="2:9" x14ac:dyDescent="0.25">
      <c r="B218" s="2" t="s">
        <v>154</v>
      </c>
      <c r="C218" s="2" t="s">
        <v>386</v>
      </c>
      <c r="D218" s="2">
        <v>3429</v>
      </c>
      <c r="E218" s="2" t="s">
        <v>90</v>
      </c>
      <c r="F218" s="2" t="s">
        <v>9</v>
      </c>
      <c r="G218" s="6">
        <v>424733</v>
      </c>
      <c r="H218" s="119"/>
    </row>
    <row r="219" spans="2:9" x14ac:dyDescent="0.25">
      <c r="B219" s="2" t="s">
        <v>154</v>
      </c>
      <c r="C219" s="2" t="s">
        <v>386</v>
      </c>
      <c r="D219" s="2">
        <v>3430</v>
      </c>
      <c r="E219" s="2" t="s">
        <v>60</v>
      </c>
      <c r="F219" s="2" t="s">
        <v>9</v>
      </c>
      <c r="G219" s="6">
        <v>288597</v>
      </c>
      <c r="H219" s="119"/>
    </row>
    <row r="220" spans="2:9" x14ac:dyDescent="0.25">
      <c r="B220" s="2" t="s">
        <v>154</v>
      </c>
      <c r="C220" s="2" t="s">
        <v>386</v>
      </c>
      <c r="D220" s="2">
        <v>3431</v>
      </c>
      <c r="E220" s="2" t="s">
        <v>387</v>
      </c>
      <c r="F220" s="2" t="s">
        <v>9</v>
      </c>
      <c r="G220" s="6">
        <v>430627</v>
      </c>
      <c r="H220" s="119"/>
    </row>
    <row r="221" spans="2:9" x14ac:dyDescent="0.25">
      <c r="B221" s="2" t="s">
        <v>154</v>
      </c>
      <c r="C221" s="2" t="s">
        <v>386</v>
      </c>
      <c r="D221" s="2">
        <v>3432</v>
      </c>
      <c r="E221" s="2" t="s">
        <v>388</v>
      </c>
      <c r="F221" s="2" t="s">
        <v>9</v>
      </c>
      <c r="G221" s="6">
        <v>707477</v>
      </c>
      <c r="H221" s="119"/>
    </row>
    <row r="222" spans="2:9" x14ac:dyDescent="0.25">
      <c r="B222" s="2" t="s">
        <v>154</v>
      </c>
      <c r="C222" s="2" t="s">
        <v>209</v>
      </c>
      <c r="D222" s="2">
        <v>3433</v>
      </c>
      <c r="E222" s="2" t="s">
        <v>8</v>
      </c>
      <c r="F222" s="2" t="s">
        <v>9</v>
      </c>
      <c r="G222" s="6">
        <v>10358</v>
      </c>
      <c r="H222" s="119"/>
    </row>
    <row r="223" spans="2:9" x14ac:dyDescent="0.25">
      <c r="B223" s="2" t="s">
        <v>154</v>
      </c>
      <c r="C223" s="2" t="s">
        <v>209</v>
      </c>
      <c r="D223" s="2">
        <v>3434</v>
      </c>
      <c r="E223" s="2" t="s">
        <v>10</v>
      </c>
      <c r="F223" s="2" t="s">
        <v>9</v>
      </c>
      <c r="G223" s="6">
        <v>94219</v>
      </c>
      <c r="H223" s="119"/>
    </row>
    <row r="224" spans="2:9" x14ac:dyDescent="0.25">
      <c r="B224" s="2" t="s">
        <v>154</v>
      </c>
      <c r="C224" s="2" t="s">
        <v>172</v>
      </c>
      <c r="D224" s="2">
        <v>3436</v>
      </c>
      <c r="E224" s="2" t="s">
        <v>389</v>
      </c>
      <c r="F224" s="2" t="s">
        <v>159</v>
      </c>
      <c r="G224" s="6">
        <v>61964</v>
      </c>
      <c r="H224" s="119"/>
    </row>
    <row r="225" spans="2:8" x14ac:dyDescent="0.25">
      <c r="B225" s="2" t="s">
        <v>154</v>
      </c>
      <c r="C225" s="2" t="s">
        <v>223</v>
      </c>
      <c r="D225" s="2">
        <v>3442</v>
      </c>
      <c r="E225" s="2" t="s">
        <v>390</v>
      </c>
      <c r="F225" s="2" t="s">
        <v>159</v>
      </c>
      <c r="G225" s="6">
        <v>397733</v>
      </c>
      <c r="H225" s="119"/>
    </row>
    <row r="226" spans="2:8" x14ac:dyDescent="0.25">
      <c r="B226" s="2" t="s">
        <v>154</v>
      </c>
      <c r="C226" s="2" t="s">
        <v>391</v>
      </c>
      <c r="D226" s="2">
        <v>3443</v>
      </c>
      <c r="E226" s="2" t="s">
        <v>392</v>
      </c>
      <c r="F226" s="2" t="s">
        <v>159</v>
      </c>
      <c r="G226" s="6">
        <v>55021</v>
      </c>
      <c r="H226" s="119"/>
    </row>
    <row r="227" spans="2:8" x14ac:dyDescent="0.25">
      <c r="B227" s="2" t="s">
        <v>154</v>
      </c>
      <c r="C227" s="2" t="s">
        <v>164</v>
      </c>
      <c r="D227" s="2">
        <v>3450</v>
      </c>
      <c r="E227" s="2" t="s">
        <v>393</v>
      </c>
      <c r="F227" s="2" t="s">
        <v>9</v>
      </c>
      <c r="G227" s="6">
        <v>389269</v>
      </c>
      <c r="H227" s="119"/>
    </row>
    <row r="228" spans="2:8" x14ac:dyDescent="0.25">
      <c r="B228" s="2" t="s">
        <v>154</v>
      </c>
      <c r="C228" s="2" t="s">
        <v>164</v>
      </c>
      <c r="D228" s="2">
        <v>3451</v>
      </c>
      <c r="E228" s="2" t="s">
        <v>394</v>
      </c>
      <c r="F228" s="2" t="s">
        <v>9</v>
      </c>
      <c r="G228" s="6">
        <v>532069</v>
      </c>
      <c r="H228" s="119"/>
    </row>
    <row r="229" spans="2:8" x14ac:dyDescent="0.25">
      <c r="B229" s="2" t="s">
        <v>154</v>
      </c>
      <c r="C229" s="2" t="s">
        <v>164</v>
      </c>
      <c r="D229" s="2">
        <v>3452</v>
      </c>
      <c r="E229" s="2" t="s">
        <v>395</v>
      </c>
      <c r="F229" s="2" t="s">
        <v>9</v>
      </c>
      <c r="G229" s="6">
        <v>527309</v>
      </c>
      <c r="H229" s="119"/>
    </row>
    <row r="230" spans="2:8" x14ac:dyDescent="0.25">
      <c r="B230" s="2" t="s">
        <v>154</v>
      </c>
      <c r="C230" s="2" t="s">
        <v>391</v>
      </c>
      <c r="D230" s="2">
        <v>3454</v>
      </c>
      <c r="E230" s="2" t="s">
        <v>396</v>
      </c>
      <c r="F230" s="2" t="s">
        <v>159</v>
      </c>
      <c r="G230" s="6">
        <v>56733</v>
      </c>
      <c r="H230" s="119"/>
    </row>
    <row r="231" spans="2:8" x14ac:dyDescent="0.25">
      <c r="B231" s="2" t="s">
        <v>154</v>
      </c>
      <c r="C231" s="2" t="s">
        <v>216</v>
      </c>
      <c r="D231" s="2">
        <v>3463</v>
      </c>
      <c r="E231" s="2" t="s">
        <v>397</v>
      </c>
      <c r="F231" s="2" t="s">
        <v>9</v>
      </c>
      <c r="G231" s="6">
        <v>165805</v>
      </c>
      <c r="H231" s="119"/>
    </row>
    <row r="232" spans="2:8" x14ac:dyDescent="0.25">
      <c r="B232" s="2" t="s">
        <v>154</v>
      </c>
      <c r="C232" s="2" t="s">
        <v>155</v>
      </c>
      <c r="D232" s="2">
        <v>3464</v>
      </c>
      <c r="E232" s="2" t="s">
        <v>398</v>
      </c>
      <c r="F232" s="2" t="s">
        <v>159</v>
      </c>
      <c r="G232" s="6">
        <v>23586</v>
      </c>
      <c r="H232" s="119"/>
    </row>
    <row r="233" spans="2:8" x14ac:dyDescent="0.25">
      <c r="B233" s="2" t="s">
        <v>154</v>
      </c>
      <c r="C233" s="2" t="s">
        <v>399</v>
      </c>
      <c r="D233" s="2">
        <v>3465</v>
      </c>
      <c r="E233" s="2" t="s">
        <v>400</v>
      </c>
      <c r="F233" s="2" t="s">
        <v>159</v>
      </c>
      <c r="G233" s="6">
        <v>395507</v>
      </c>
      <c r="H233" s="119"/>
    </row>
    <row r="234" spans="2:8" x14ac:dyDescent="0.25">
      <c r="B234" s="2" t="s">
        <v>154</v>
      </c>
      <c r="C234" s="2" t="s">
        <v>399</v>
      </c>
      <c r="D234" s="2">
        <v>3466</v>
      </c>
      <c r="E234" s="2" t="s">
        <v>401</v>
      </c>
      <c r="F234" s="2" t="s">
        <v>159</v>
      </c>
      <c r="G234" s="6">
        <v>409191</v>
      </c>
      <c r="H234" s="119"/>
    </row>
    <row r="235" spans="2:8" x14ac:dyDescent="0.25">
      <c r="B235" s="2" t="s">
        <v>154</v>
      </c>
      <c r="C235" s="2" t="s">
        <v>399</v>
      </c>
      <c r="D235" s="2">
        <v>3467</v>
      </c>
      <c r="E235" s="2" t="s">
        <v>402</v>
      </c>
      <c r="F235" s="2" t="s">
        <v>159</v>
      </c>
      <c r="G235" s="6">
        <v>395284</v>
      </c>
      <c r="H235" s="119"/>
    </row>
    <row r="236" spans="2:8" x14ac:dyDescent="0.25">
      <c r="B236" s="2" t="s">
        <v>154</v>
      </c>
      <c r="C236" s="2" t="s">
        <v>399</v>
      </c>
      <c r="D236" s="2">
        <v>3468</v>
      </c>
      <c r="E236" s="2" t="s">
        <v>403</v>
      </c>
      <c r="F236" s="2" t="s">
        <v>159</v>
      </c>
      <c r="G236" s="6">
        <v>335399</v>
      </c>
      <c r="H236" s="119"/>
    </row>
    <row r="237" spans="2:8" x14ac:dyDescent="0.25">
      <c r="B237" s="2" t="s">
        <v>154</v>
      </c>
      <c r="C237" s="2" t="s">
        <v>176</v>
      </c>
      <c r="D237" s="2">
        <v>3470</v>
      </c>
      <c r="E237" s="2" t="s">
        <v>404</v>
      </c>
      <c r="F237" s="2" t="s">
        <v>12</v>
      </c>
      <c r="G237" s="6">
        <v>670379</v>
      </c>
      <c r="H237" s="119"/>
    </row>
    <row r="238" spans="2:8" x14ac:dyDescent="0.25">
      <c r="B238" s="2" t="s">
        <v>154</v>
      </c>
      <c r="C238" s="2" t="s">
        <v>176</v>
      </c>
      <c r="D238" s="2">
        <v>3471</v>
      </c>
      <c r="E238" s="2" t="s">
        <v>114</v>
      </c>
      <c r="F238" s="2" t="s">
        <v>12</v>
      </c>
      <c r="G238" s="6">
        <v>454858</v>
      </c>
      <c r="H238" s="119"/>
    </row>
    <row r="239" spans="2:8" x14ac:dyDescent="0.25">
      <c r="B239" s="2" t="s">
        <v>154</v>
      </c>
      <c r="C239" s="2" t="s">
        <v>176</v>
      </c>
      <c r="D239" s="2">
        <v>3472</v>
      </c>
      <c r="E239" s="2" t="s">
        <v>405</v>
      </c>
      <c r="F239" s="2" t="s">
        <v>9</v>
      </c>
      <c r="G239" s="6">
        <v>410951</v>
      </c>
      <c r="H239" s="119"/>
    </row>
    <row r="240" spans="2:8" x14ac:dyDescent="0.25">
      <c r="B240" s="2" t="s">
        <v>154</v>
      </c>
      <c r="C240" s="2" t="s">
        <v>176</v>
      </c>
      <c r="D240" s="2">
        <v>3473</v>
      </c>
      <c r="E240" s="2" t="s">
        <v>115</v>
      </c>
      <c r="F240" s="2" t="s">
        <v>9</v>
      </c>
      <c r="G240" s="6">
        <v>531717</v>
      </c>
      <c r="H240" s="119"/>
    </row>
    <row r="241" spans="2:8" x14ac:dyDescent="0.25">
      <c r="B241" s="2" t="s">
        <v>154</v>
      </c>
      <c r="C241" s="2" t="s">
        <v>176</v>
      </c>
      <c r="D241" s="2">
        <v>3474</v>
      </c>
      <c r="E241" s="2" t="s">
        <v>406</v>
      </c>
      <c r="F241" s="2" t="s">
        <v>9</v>
      </c>
      <c r="G241" s="6">
        <v>658803</v>
      </c>
      <c r="H241" s="119"/>
    </row>
    <row r="242" spans="2:8" x14ac:dyDescent="0.25">
      <c r="B242" s="2" t="s">
        <v>154</v>
      </c>
      <c r="C242" s="2" t="s">
        <v>399</v>
      </c>
      <c r="D242" s="2">
        <v>3475</v>
      </c>
      <c r="E242" s="2" t="s">
        <v>407</v>
      </c>
      <c r="F242" s="2" t="s">
        <v>159</v>
      </c>
      <c r="G242" s="6">
        <v>288581</v>
      </c>
      <c r="H242" s="119"/>
    </row>
    <row r="243" spans="2:8" x14ac:dyDescent="0.25">
      <c r="B243" s="2" t="s">
        <v>154</v>
      </c>
      <c r="C243" s="2" t="s">
        <v>399</v>
      </c>
      <c r="D243" s="2">
        <v>3476</v>
      </c>
      <c r="E243" s="2" t="s">
        <v>408</v>
      </c>
      <c r="F243" s="2" t="s">
        <v>159</v>
      </c>
      <c r="G243" s="6">
        <v>332787</v>
      </c>
      <c r="H243" s="119"/>
    </row>
    <row r="244" spans="2:8" x14ac:dyDescent="0.25">
      <c r="B244" s="2" t="s">
        <v>154</v>
      </c>
      <c r="C244" s="2" t="s">
        <v>399</v>
      </c>
      <c r="D244" s="2">
        <v>3477</v>
      </c>
      <c r="E244" s="2" t="s">
        <v>409</v>
      </c>
      <c r="F244" s="2" t="s">
        <v>159</v>
      </c>
      <c r="G244" s="6">
        <v>422155</v>
      </c>
      <c r="H244" s="119"/>
    </row>
    <row r="245" spans="2:8" x14ac:dyDescent="0.25">
      <c r="B245" s="2" t="s">
        <v>154</v>
      </c>
      <c r="C245" s="2" t="s">
        <v>172</v>
      </c>
      <c r="D245" s="2">
        <v>3478</v>
      </c>
      <c r="E245" s="2" t="s">
        <v>410</v>
      </c>
      <c r="F245" s="2" t="s">
        <v>159</v>
      </c>
      <c r="G245" s="6">
        <v>82611</v>
      </c>
      <c r="H245" s="119"/>
    </row>
    <row r="246" spans="2:8" x14ac:dyDescent="0.25">
      <c r="B246" s="2" t="s">
        <v>154</v>
      </c>
      <c r="C246" s="2" t="s">
        <v>160</v>
      </c>
      <c r="D246" s="2">
        <v>3486</v>
      </c>
      <c r="E246" s="2" t="s">
        <v>411</v>
      </c>
      <c r="F246" s="2" t="s">
        <v>159</v>
      </c>
      <c r="G246" s="6">
        <v>129762</v>
      </c>
      <c r="H246" s="119"/>
    </row>
    <row r="247" spans="2:8" x14ac:dyDescent="0.25">
      <c r="B247" s="2" t="s">
        <v>154</v>
      </c>
      <c r="C247" s="2" t="s">
        <v>164</v>
      </c>
      <c r="D247" s="2">
        <v>3487</v>
      </c>
      <c r="E247" s="2" t="s">
        <v>412</v>
      </c>
      <c r="F247" s="2" t="s">
        <v>9</v>
      </c>
      <c r="G247" s="6">
        <v>564199</v>
      </c>
      <c r="H247" s="119"/>
    </row>
    <row r="248" spans="2:8" x14ac:dyDescent="0.25">
      <c r="B248" s="2" t="s">
        <v>154</v>
      </c>
      <c r="C248" s="2" t="s">
        <v>209</v>
      </c>
      <c r="D248" s="2">
        <v>3490</v>
      </c>
      <c r="E248" s="2" t="s">
        <v>413</v>
      </c>
      <c r="F248" s="2" t="s">
        <v>9</v>
      </c>
      <c r="G248" s="6">
        <v>40997</v>
      </c>
      <c r="H248" s="119"/>
    </row>
    <row r="249" spans="2:8" x14ac:dyDescent="0.25">
      <c r="B249" s="2" t="s">
        <v>154</v>
      </c>
      <c r="C249" s="2" t="s">
        <v>209</v>
      </c>
      <c r="D249" s="2">
        <v>3491</v>
      </c>
      <c r="E249" s="2" t="s">
        <v>414</v>
      </c>
      <c r="F249" s="2" t="s">
        <v>9</v>
      </c>
      <c r="G249" s="6">
        <v>32580</v>
      </c>
      <c r="H249" s="119"/>
    </row>
    <row r="250" spans="2:8" x14ac:dyDescent="0.25">
      <c r="B250" s="2" t="s">
        <v>154</v>
      </c>
      <c r="C250" s="2" t="s">
        <v>209</v>
      </c>
      <c r="D250" s="2">
        <v>3492</v>
      </c>
      <c r="E250" s="2" t="s">
        <v>415</v>
      </c>
      <c r="F250" s="2" t="s">
        <v>9</v>
      </c>
      <c r="G250" s="6">
        <v>59187</v>
      </c>
      <c r="H250" s="119"/>
    </row>
    <row r="251" spans="2:8" x14ac:dyDescent="0.25">
      <c r="B251" s="2" t="s">
        <v>154</v>
      </c>
      <c r="C251" s="2" t="s">
        <v>216</v>
      </c>
      <c r="D251" s="2">
        <v>3499</v>
      </c>
      <c r="E251" s="2" t="s">
        <v>416</v>
      </c>
      <c r="F251" s="2" t="s">
        <v>9</v>
      </c>
      <c r="G251" s="6">
        <v>403927</v>
      </c>
      <c r="H251" s="119"/>
    </row>
    <row r="252" spans="2:8" x14ac:dyDescent="0.25">
      <c r="B252" s="2" t="s">
        <v>154</v>
      </c>
      <c r="C252" s="2" t="s">
        <v>216</v>
      </c>
      <c r="D252" s="2">
        <v>3500</v>
      </c>
      <c r="E252" s="2" t="s">
        <v>417</v>
      </c>
      <c r="F252" s="2" t="s">
        <v>9</v>
      </c>
      <c r="G252" s="6">
        <v>588487</v>
      </c>
      <c r="H252" s="119"/>
    </row>
    <row r="253" spans="2:8" x14ac:dyDescent="0.25">
      <c r="B253" s="2" t="s">
        <v>154</v>
      </c>
      <c r="C253" s="2" t="s">
        <v>216</v>
      </c>
      <c r="D253" s="2">
        <v>3501</v>
      </c>
      <c r="E253" s="2" t="s">
        <v>418</v>
      </c>
      <c r="F253" s="2" t="s">
        <v>9</v>
      </c>
      <c r="G253" s="6">
        <v>938784</v>
      </c>
      <c r="H253" s="119"/>
    </row>
    <row r="254" spans="2:8" x14ac:dyDescent="0.25">
      <c r="B254" s="2" t="s">
        <v>154</v>
      </c>
      <c r="C254" s="2" t="s">
        <v>216</v>
      </c>
      <c r="D254" s="2">
        <v>3502</v>
      </c>
      <c r="E254" s="2" t="s">
        <v>419</v>
      </c>
      <c r="F254" s="2" t="s">
        <v>9</v>
      </c>
      <c r="G254" s="6">
        <v>1246732</v>
      </c>
      <c r="H254" s="119"/>
    </row>
    <row r="255" spans="2:8" x14ac:dyDescent="0.25">
      <c r="B255" s="2" t="s">
        <v>154</v>
      </c>
      <c r="C255" s="2" t="s">
        <v>216</v>
      </c>
      <c r="D255" s="2">
        <v>3503</v>
      </c>
      <c r="E255" s="2" t="s">
        <v>420</v>
      </c>
      <c r="F255" s="2" t="s">
        <v>9</v>
      </c>
      <c r="G255" s="6">
        <v>1596845</v>
      </c>
      <c r="H255" s="119"/>
    </row>
    <row r="256" spans="2:8" x14ac:dyDescent="0.25">
      <c r="B256" s="2" t="s">
        <v>154</v>
      </c>
      <c r="C256" s="2" t="s">
        <v>176</v>
      </c>
      <c r="D256" s="2">
        <v>3504</v>
      </c>
      <c r="E256" s="2" t="s">
        <v>421</v>
      </c>
      <c r="F256" s="2" t="s">
        <v>9</v>
      </c>
      <c r="G256" s="6">
        <v>75110</v>
      </c>
      <c r="H256" s="119"/>
    </row>
    <row r="257" spans="2:8" x14ac:dyDescent="0.25">
      <c r="B257" s="2" t="s">
        <v>154</v>
      </c>
      <c r="C257" s="2" t="s">
        <v>176</v>
      </c>
      <c r="D257" s="2">
        <v>3505</v>
      </c>
      <c r="E257" s="2" t="s">
        <v>422</v>
      </c>
      <c r="F257" s="2" t="s">
        <v>9</v>
      </c>
      <c r="G257" s="6">
        <v>158546</v>
      </c>
      <c r="H257" s="119"/>
    </row>
    <row r="258" spans="2:8" x14ac:dyDescent="0.25">
      <c r="B258" s="2" t="s">
        <v>154</v>
      </c>
      <c r="C258" s="2" t="s">
        <v>176</v>
      </c>
      <c r="D258" s="2">
        <v>3506</v>
      </c>
      <c r="E258" s="2" t="s">
        <v>423</v>
      </c>
      <c r="F258" s="2" t="s">
        <v>9</v>
      </c>
      <c r="G258" s="6">
        <v>206598</v>
      </c>
      <c r="H258" s="119"/>
    </row>
    <row r="259" spans="2:8" x14ac:dyDescent="0.25">
      <c r="B259" s="2" t="s">
        <v>154</v>
      </c>
      <c r="C259" s="2" t="s">
        <v>176</v>
      </c>
      <c r="D259" s="2">
        <v>3507</v>
      </c>
      <c r="E259" s="2" t="s">
        <v>424</v>
      </c>
      <c r="F259" s="2" t="s">
        <v>9</v>
      </c>
      <c r="G259" s="6">
        <v>245569</v>
      </c>
      <c r="H259" s="119"/>
    </row>
    <row r="260" spans="2:8" x14ac:dyDescent="0.25">
      <c r="B260" s="2" t="s">
        <v>154</v>
      </c>
      <c r="C260" s="2" t="s">
        <v>176</v>
      </c>
      <c r="D260" s="2">
        <v>3508</v>
      </c>
      <c r="E260" s="2" t="s">
        <v>425</v>
      </c>
      <c r="F260" s="2" t="s">
        <v>9</v>
      </c>
      <c r="G260" s="6">
        <v>307492</v>
      </c>
      <c r="H260" s="119"/>
    </row>
    <row r="261" spans="2:8" x14ac:dyDescent="0.25">
      <c r="B261" s="2" t="s">
        <v>154</v>
      </c>
      <c r="C261" s="2" t="s">
        <v>176</v>
      </c>
      <c r="D261" s="2">
        <v>3509</v>
      </c>
      <c r="E261" s="2" t="s">
        <v>426</v>
      </c>
      <c r="F261" s="2" t="s">
        <v>9</v>
      </c>
      <c r="G261" s="6">
        <v>356121</v>
      </c>
      <c r="H261" s="119"/>
    </row>
    <row r="262" spans="2:8" x14ac:dyDescent="0.25">
      <c r="B262" s="2" t="s">
        <v>154</v>
      </c>
      <c r="C262" s="2" t="s">
        <v>176</v>
      </c>
      <c r="D262" s="2">
        <v>3510</v>
      </c>
      <c r="E262" s="2" t="s">
        <v>427</v>
      </c>
      <c r="F262" s="2" t="s">
        <v>9</v>
      </c>
      <c r="G262" s="6">
        <v>441522</v>
      </c>
      <c r="H262" s="119"/>
    </row>
    <row r="263" spans="2:8" x14ac:dyDescent="0.25">
      <c r="B263" s="2" t="s">
        <v>154</v>
      </c>
      <c r="C263" s="2" t="s">
        <v>176</v>
      </c>
      <c r="D263" s="2">
        <v>3511</v>
      </c>
      <c r="E263" s="2" t="s">
        <v>428</v>
      </c>
      <c r="F263" s="2" t="s">
        <v>9</v>
      </c>
      <c r="G263" s="6">
        <v>666136</v>
      </c>
      <c r="H263" s="119"/>
    </row>
    <row r="264" spans="2:8" x14ac:dyDescent="0.25">
      <c r="B264" s="2" t="s">
        <v>154</v>
      </c>
      <c r="C264" s="2" t="s">
        <v>216</v>
      </c>
      <c r="D264" s="2">
        <v>3512</v>
      </c>
      <c r="E264" s="2" t="s">
        <v>429</v>
      </c>
      <c r="F264" s="2" t="s">
        <v>9</v>
      </c>
      <c r="G264" s="6">
        <v>16378</v>
      </c>
      <c r="H264" s="119"/>
    </row>
    <row r="265" spans="2:8" x14ac:dyDescent="0.25">
      <c r="B265" s="2" t="s">
        <v>154</v>
      </c>
      <c r="C265" s="2" t="s">
        <v>216</v>
      </c>
      <c r="D265" s="2">
        <v>3513</v>
      </c>
      <c r="E265" s="2" t="s">
        <v>430</v>
      </c>
      <c r="F265" s="2" t="s">
        <v>9</v>
      </c>
      <c r="G265" s="6">
        <v>38974</v>
      </c>
      <c r="H265" s="119"/>
    </row>
    <row r="266" spans="2:8" x14ac:dyDescent="0.25">
      <c r="B266" s="2" t="s">
        <v>154</v>
      </c>
      <c r="C266" s="2" t="s">
        <v>216</v>
      </c>
      <c r="D266" s="2">
        <v>3514</v>
      </c>
      <c r="E266" s="2" t="s">
        <v>431</v>
      </c>
      <c r="F266" s="2" t="s">
        <v>9</v>
      </c>
      <c r="G266" s="6">
        <v>68141</v>
      </c>
      <c r="H266" s="119"/>
    </row>
    <row r="267" spans="2:8" x14ac:dyDescent="0.25">
      <c r="B267" s="2" t="s">
        <v>154</v>
      </c>
      <c r="C267" s="2" t="s">
        <v>216</v>
      </c>
      <c r="D267" s="2">
        <v>3515</v>
      </c>
      <c r="E267" s="2" t="s">
        <v>432</v>
      </c>
      <c r="F267" s="2" t="s">
        <v>9</v>
      </c>
      <c r="G267" s="6">
        <v>128518</v>
      </c>
      <c r="H267" s="119"/>
    </row>
    <row r="268" spans="2:8" x14ac:dyDescent="0.25">
      <c r="B268" s="2" t="s">
        <v>154</v>
      </c>
      <c r="C268" s="2" t="s">
        <v>216</v>
      </c>
      <c r="D268" s="2">
        <v>3516</v>
      </c>
      <c r="E268" s="2" t="s">
        <v>433</v>
      </c>
      <c r="F268" s="2" t="s">
        <v>9</v>
      </c>
      <c r="G268" s="6">
        <v>337874</v>
      </c>
      <c r="H268" s="119"/>
    </row>
    <row r="269" spans="2:8" x14ac:dyDescent="0.25">
      <c r="B269" s="2" t="s">
        <v>154</v>
      </c>
      <c r="C269" s="2" t="s">
        <v>216</v>
      </c>
      <c r="D269" s="2">
        <v>3517</v>
      </c>
      <c r="E269" s="2" t="s">
        <v>434</v>
      </c>
      <c r="F269" s="2" t="s">
        <v>9</v>
      </c>
      <c r="G269" s="6">
        <v>795608</v>
      </c>
      <c r="H269" s="119"/>
    </row>
    <row r="270" spans="2:8" x14ac:dyDescent="0.25">
      <c r="B270" s="2" t="s">
        <v>154</v>
      </c>
      <c r="C270" s="2" t="s">
        <v>216</v>
      </c>
      <c r="D270" s="2">
        <v>3518</v>
      </c>
      <c r="E270" s="2" t="s">
        <v>435</v>
      </c>
      <c r="F270" s="2" t="s">
        <v>9</v>
      </c>
      <c r="G270" s="6">
        <v>1723406</v>
      </c>
      <c r="H270" s="119"/>
    </row>
    <row r="271" spans="2:8" x14ac:dyDescent="0.25">
      <c r="B271" s="2" t="s">
        <v>154</v>
      </c>
      <c r="C271" s="2" t="s">
        <v>216</v>
      </c>
      <c r="D271" s="2">
        <v>3519</v>
      </c>
      <c r="E271" s="2" t="s">
        <v>436</v>
      </c>
      <c r="F271" s="2" t="s">
        <v>9</v>
      </c>
      <c r="G271" s="6">
        <v>2336484</v>
      </c>
      <c r="H271" s="119"/>
    </row>
    <row r="272" spans="2:8" x14ac:dyDescent="0.25">
      <c r="B272" s="2" t="s">
        <v>154</v>
      </c>
      <c r="C272" s="2" t="s">
        <v>216</v>
      </c>
      <c r="D272" s="2">
        <v>3520</v>
      </c>
      <c r="E272" s="2" t="s">
        <v>437</v>
      </c>
      <c r="F272" s="2" t="s">
        <v>9</v>
      </c>
      <c r="G272" s="6">
        <v>27294</v>
      </c>
      <c r="H272" s="119"/>
    </row>
    <row r="273" spans="2:8" x14ac:dyDescent="0.25">
      <c r="B273" s="2" t="s">
        <v>154</v>
      </c>
      <c r="C273" s="2" t="s">
        <v>216</v>
      </c>
      <c r="D273" s="2">
        <v>3521</v>
      </c>
      <c r="E273" s="2" t="s">
        <v>438</v>
      </c>
      <c r="F273" s="2" t="s">
        <v>9</v>
      </c>
      <c r="G273" s="6">
        <v>30702</v>
      </c>
      <c r="H273" s="119"/>
    </row>
    <row r="274" spans="2:8" x14ac:dyDescent="0.25">
      <c r="B274" s="2" t="s">
        <v>154</v>
      </c>
      <c r="C274" s="2" t="s">
        <v>216</v>
      </c>
      <c r="D274" s="2">
        <v>3522</v>
      </c>
      <c r="E274" s="2" t="s">
        <v>439</v>
      </c>
      <c r="F274" s="2" t="s">
        <v>9</v>
      </c>
      <c r="G274" s="6">
        <v>46847</v>
      </c>
      <c r="H274" s="119"/>
    </row>
    <row r="275" spans="2:8" x14ac:dyDescent="0.25">
      <c r="B275" s="2" t="s">
        <v>154</v>
      </c>
      <c r="C275" s="2" t="s">
        <v>216</v>
      </c>
      <c r="D275" s="2">
        <v>3523</v>
      </c>
      <c r="E275" s="2" t="s">
        <v>440</v>
      </c>
      <c r="F275" s="2" t="s">
        <v>9</v>
      </c>
      <c r="G275" s="6">
        <v>92364</v>
      </c>
      <c r="H275" s="119"/>
    </row>
    <row r="276" spans="2:8" x14ac:dyDescent="0.25">
      <c r="B276" s="2" t="s">
        <v>154</v>
      </c>
      <c r="C276" s="2" t="s">
        <v>216</v>
      </c>
      <c r="D276" s="2">
        <v>3524</v>
      </c>
      <c r="E276" s="2" t="s">
        <v>441</v>
      </c>
      <c r="F276" s="2" t="s">
        <v>9</v>
      </c>
      <c r="G276" s="6">
        <v>247687</v>
      </c>
      <c r="H276" s="119"/>
    </row>
    <row r="277" spans="2:8" x14ac:dyDescent="0.25">
      <c r="B277" s="2" t="s">
        <v>154</v>
      </c>
      <c r="C277" s="2" t="s">
        <v>216</v>
      </c>
      <c r="D277" s="2">
        <v>3525</v>
      </c>
      <c r="E277" s="2" t="s">
        <v>442</v>
      </c>
      <c r="F277" s="2" t="s">
        <v>9</v>
      </c>
      <c r="G277" s="6">
        <v>531441</v>
      </c>
      <c r="H277" s="119"/>
    </row>
    <row r="278" spans="2:8" x14ac:dyDescent="0.25">
      <c r="B278" s="2" t="s">
        <v>154</v>
      </c>
      <c r="C278" s="2" t="s">
        <v>216</v>
      </c>
      <c r="D278" s="2">
        <v>3526</v>
      </c>
      <c r="E278" s="2" t="s">
        <v>443</v>
      </c>
      <c r="F278" s="2" t="s">
        <v>9</v>
      </c>
      <c r="G278" s="6">
        <v>1131195</v>
      </c>
      <c r="H278" s="119"/>
    </row>
    <row r="279" spans="2:8" x14ac:dyDescent="0.25">
      <c r="B279" s="2" t="s">
        <v>154</v>
      </c>
      <c r="C279" s="2" t="s">
        <v>216</v>
      </c>
      <c r="D279" s="2">
        <v>3527</v>
      </c>
      <c r="E279" s="2" t="s">
        <v>444</v>
      </c>
      <c r="F279" s="2" t="s">
        <v>9</v>
      </c>
      <c r="G279" s="6">
        <v>1585156</v>
      </c>
      <c r="H279" s="119"/>
    </row>
    <row r="280" spans="2:8" x14ac:dyDescent="0.25">
      <c r="B280" s="2" t="s">
        <v>154</v>
      </c>
      <c r="C280" s="2" t="s">
        <v>216</v>
      </c>
      <c r="D280" s="2">
        <v>3528</v>
      </c>
      <c r="E280" s="2" t="s">
        <v>445</v>
      </c>
      <c r="F280" s="2" t="s">
        <v>9</v>
      </c>
      <c r="G280" s="6">
        <v>24407</v>
      </c>
      <c r="H280" s="119"/>
    </row>
    <row r="281" spans="2:8" x14ac:dyDescent="0.25">
      <c r="B281" s="2" t="s">
        <v>154</v>
      </c>
      <c r="C281" s="2" t="s">
        <v>216</v>
      </c>
      <c r="D281" s="2">
        <v>3529</v>
      </c>
      <c r="E281" s="2" t="s">
        <v>446</v>
      </c>
      <c r="F281" s="2" t="s">
        <v>9</v>
      </c>
      <c r="G281" s="6">
        <v>32981</v>
      </c>
      <c r="H281" s="119"/>
    </row>
    <row r="282" spans="2:8" x14ac:dyDescent="0.25">
      <c r="B282" s="2" t="s">
        <v>154</v>
      </c>
      <c r="C282" s="2" t="s">
        <v>216</v>
      </c>
      <c r="D282" s="2">
        <v>3530</v>
      </c>
      <c r="E282" s="2" t="s">
        <v>447</v>
      </c>
      <c r="F282" s="2" t="s">
        <v>9</v>
      </c>
      <c r="G282" s="6">
        <v>46253</v>
      </c>
      <c r="H282" s="119"/>
    </row>
    <row r="283" spans="2:8" x14ac:dyDescent="0.25">
      <c r="B283" s="2" t="s">
        <v>154</v>
      </c>
      <c r="C283" s="2" t="s">
        <v>216</v>
      </c>
      <c r="D283" s="2">
        <v>3531</v>
      </c>
      <c r="E283" s="2" t="s">
        <v>448</v>
      </c>
      <c r="F283" s="2" t="s">
        <v>9</v>
      </c>
      <c r="G283" s="6">
        <v>82827</v>
      </c>
      <c r="H283" s="119"/>
    </row>
    <row r="284" spans="2:8" x14ac:dyDescent="0.25">
      <c r="B284" s="2" t="s">
        <v>154</v>
      </c>
      <c r="C284" s="2" t="s">
        <v>216</v>
      </c>
      <c r="D284" s="2">
        <v>3532</v>
      </c>
      <c r="E284" s="2" t="s">
        <v>449</v>
      </c>
      <c r="F284" s="2" t="s">
        <v>9</v>
      </c>
      <c r="G284" s="6">
        <v>199167</v>
      </c>
      <c r="H284" s="119"/>
    </row>
    <row r="285" spans="2:8" x14ac:dyDescent="0.25">
      <c r="B285" s="2" t="s">
        <v>154</v>
      </c>
      <c r="C285" s="2" t="s">
        <v>216</v>
      </c>
      <c r="D285" s="2">
        <v>3533</v>
      </c>
      <c r="E285" s="2" t="s">
        <v>450</v>
      </c>
      <c r="F285" s="2" t="s">
        <v>9</v>
      </c>
      <c r="G285" s="6">
        <v>415418</v>
      </c>
      <c r="H285" s="119"/>
    </row>
    <row r="286" spans="2:8" x14ac:dyDescent="0.25">
      <c r="B286" s="2" t="s">
        <v>154</v>
      </c>
      <c r="C286" s="2" t="s">
        <v>216</v>
      </c>
      <c r="D286" s="2">
        <v>3534</v>
      </c>
      <c r="E286" s="2" t="s">
        <v>451</v>
      </c>
      <c r="F286" s="2" t="s">
        <v>9</v>
      </c>
      <c r="G286" s="6">
        <v>923092</v>
      </c>
      <c r="H286" s="119"/>
    </row>
    <row r="287" spans="2:8" x14ac:dyDescent="0.25">
      <c r="B287" s="2" t="s">
        <v>154</v>
      </c>
      <c r="C287" s="2" t="s">
        <v>216</v>
      </c>
      <c r="D287" s="2">
        <v>3535</v>
      </c>
      <c r="E287" s="2" t="s">
        <v>452</v>
      </c>
      <c r="F287" s="2" t="s">
        <v>9</v>
      </c>
      <c r="G287" s="6">
        <v>1240970</v>
      </c>
      <c r="H287" s="119"/>
    </row>
    <row r="288" spans="2:8" x14ac:dyDescent="0.25">
      <c r="B288" s="2" t="s">
        <v>154</v>
      </c>
      <c r="C288" s="2" t="s">
        <v>216</v>
      </c>
      <c r="D288" s="2">
        <v>3536</v>
      </c>
      <c r="E288" s="2" t="s">
        <v>453</v>
      </c>
      <c r="F288" s="2" t="s">
        <v>9</v>
      </c>
      <c r="G288" s="6">
        <v>27701</v>
      </c>
      <c r="H288" s="119"/>
    </row>
    <row r="289" spans="2:8" x14ac:dyDescent="0.25">
      <c r="B289" s="2" t="s">
        <v>154</v>
      </c>
      <c r="C289" s="2" t="s">
        <v>216</v>
      </c>
      <c r="D289" s="2">
        <v>3537</v>
      </c>
      <c r="E289" s="2" t="s">
        <v>454</v>
      </c>
      <c r="F289" s="2" t="s">
        <v>9</v>
      </c>
      <c r="G289" s="6">
        <v>31364</v>
      </c>
      <c r="H289" s="119"/>
    </row>
    <row r="290" spans="2:8" x14ac:dyDescent="0.25">
      <c r="B290" s="2" t="s">
        <v>154</v>
      </c>
      <c r="C290" s="2" t="s">
        <v>216</v>
      </c>
      <c r="D290" s="2">
        <v>3538</v>
      </c>
      <c r="E290" s="2" t="s">
        <v>455</v>
      </c>
      <c r="F290" s="2" t="s">
        <v>9</v>
      </c>
      <c r="G290" s="6">
        <v>42468</v>
      </c>
      <c r="H290" s="119"/>
    </row>
    <row r="291" spans="2:8" x14ac:dyDescent="0.25">
      <c r="B291" s="2" t="s">
        <v>154</v>
      </c>
      <c r="C291" s="2" t="s">
        <v>216</v>
      </c>
      <c r="D291" s="2">
        <v>3539</v>
      </c>
      <c r="E291" s="2" t="s">
        <v>456</v>
      </c>
      <c r="F291" s="2" t="s">
        <v>9</v>
      </c>
      <c r="G291" s="6">
        <v>78919</v>
      </c>
      <c r="H291" s="119"/>
    </row>
    <row r="292" spans="2:8" x14ac:dyDescent="0.25">
      <c r="B292" s="2" t="s">
        <v>154</v>
      </c>
      <c r="C292" s="2" t="s">
        <v>216</v>
      </c>
      <c r="D292" s="2">
        <v>3540</v>
      </c>
      <c r="E292" s="2" t="s">
        <v>457</v>
      </c>
      <c r="F292" s="2" t="s">
        <v>9</v>
      </c>
      <c r="G292" s="6">
        <v>178803</v>
      </c>
      <c r="H292" s="119"/>
    </row>
    <row r="293" spans="2:8" x14ac:dyDescent="0.25">
      <c r="B293" s="2" t="s">
        <v>154</v>
      </c>
      <c r="C293" s="2" t="s">
        <v>216</v>
      </c>
      <c r="D293" s="2">
        <v>3541</v>
      </c>
      <c r="E293" s="2" t="s">
        <v>458</v>
      </c>
      <c r="F293" s="2" t="s">
        <v>9</v>
      </c>
      <c r="G293" s="6">
        <v>357888</v>
      </c>
      <c r="H293" s="119"/>
    </row>
    <row r="294" spans="2:8" x14ac:dyDescent="0.25">
      <c r="B294" s="2" t="s">
        <v>154</v>
      </c>
      <c r="C294" s="2" t="s">
        <v>216</v>
      </c>
      <c r="D294" s="2">
        <v>3542</v>
      </c>
      <c r="E294" s="2" t="s">
        <v>459</v>
      </c>
      <c r="F294" s="2" t="s">
        <v>9</v>
      </c>
      <c r="G294" s="6">
        <v>757145</v>
      </c>
      <c r="H294" s="119"/>
    </row>
    <row r="295" spans="2:8" x14ac:dyDescent="0.25">
      <c r="B295" s="2" t="s">
        <v>154</v>
      </c>
      <c r="C295" s="2" t="s">
        <v>216</v>
      </c>
      <c r="D295" s="2">
        <v>3543</v>
      </c>
      <c r="E295" s="2" t="s">
        <v>460</v>
      </c>
      <c r="F295" s="2" t="s">
        <v>9</v>
      </c>
      <c r="G295" s="6">
        <v>1000357</v>
      </c>
      <c r="H295" s="119"/>
    </row>
    <row r="296" spans="2:8" x14ac:dyDescent="0.25">
      <c r="B296" s="2" t="s">
        <v>154</v>
      </c>
      <c r="C296" s="2" t="s">
        <v>216</v>
      </c>
      <c r="D296" s="2">
        <v>3544</v>
      </c>
      <c r="E296" s="2" t="s">
        <v>461</v>
      </c>
      <c r="F296" s="2" t="s">
        <v>9</v>
      </c>
      <c r="G296" s="6">
        <v>27614</v>
      </c>
      <c r="H296" s="119"/>
    </row>
    <row r="297" spans="2:8" x14ac:dyDescent="0.25">
      <c r="B297" s="2" t="s">
        <v>154</v>
      </c>
      <c r="C297" s="2" t="s">
        <v>216</v>
      </c>
      <c r="D297" s="2">
        <v>3545</v>
      </c>
      <c r="E297" s="2" t="s">
        <v>462</v>
      </c>
      <c r="F297" s="2" t="s">
        <v>9</v>
      </c>
      <c r="G297" s="6">
        <v>47626</v>
      </c>
      <c r="H297" s="119"/>
    </row>
    <row r="298" spans="2:8" x14ac:dyDescent="0.25">
      <c r="B298" s="2" t="s">
        <v>154</v>
      </c>
      <c r="C298" s="2" t="s">
        <v>216</v>
      </c>
      <c r="D298" s="2">
        <v>3546</v>
      </c>
      <c r="E298" s="2" t="s">
        <v>463</v>
      </c>
      <c r="F298" s="2" t="s">
        <v>9</v>
      </c>
      <c r="G298" s="6">
        <v>10196</v>
      </c>
      <c r="H298" s="119"/>
    </row>
    <row r="299" spans="2:8" x14ac:dyDescent="0.25">
      <c r="B299" s="2" t="s">
        <v>154</v>
      </c>
      <c r="C299" s="2" t="s">
        <v>368</v>
      </c>
      <c r="D299" s="2">
        <v>3548</v>
      </c>
      <c r="E299" s="2" t="s">
        <v>464</v>
      </c>
      <c r="F299" s="2" t="s">
        <v>9</v>
      </c>
      <c r="G299" s="6">
        <v>141422</v>
      </c>
      <c r="H299" s="119"/>
    </row>
    <row r="300" spans="2:8" x14ac:dyDescent="0.25">
      <c r="B300" s="2" t="s">
        <v>154</v>
      </c>
      <c r="C300" s="2" t="s">
        <v>368</v>
      </c>
      <c r="D300" s="2">
        <v>3549</v>
      </c>
      <c r="E300" s="2" t="s">
        <v>465</v>
      </c>
      <c r="F300" s="2" t="s">
        <v>9</v>
      </c>
      <c r="G300" s="6">
        <v>110344</v>
      </c>
      <c r="H300" s="119"/>
    </row>
    <row r="301" spans="2:8" x14ac:dyDescent="0.25">
      <c r="B301" s="2" t="s">
        <v>154</v>
      </c>
      <c r="C301" s="2" t="s">
        <v>368</v>
      </c>
      <c r="D301" s="2">
        <v>3550</v>
      </c>
      <c r="E301" s="2" t="s">
        <v>466</v>
      </c>
      <c r="F301" s="2" t="s">
        <v>9</v>
      </c>
      <c r="G301" s="6">
        <v>497796</v>
      </c>
      <c r="H301" s="119"/>
    </row>
    <row r="302" spans="2:8" x14ac:dyDescent="0.25">
      <c r="B302" s="2" t="s">
        <v>154</v>
      </c>
      <c r="C302" s="2" t="s">
        <v>368</v>
      </c>
      <c r="D302" s="2">
        <v>3551</v>
      </c>
      <c r="E302" s="2" t="s">
        <v>467</v>
      </c>
      <c r="F302" s="2" t="s">
        <v>9</v>
      </c>
      <c r="G302" s="6">
        <v>463926</v>
      </c>
      <c r="H302" s="119"/>
    </row>
    <row r="303" spans="2:8" x14ac:dyDescent="0.25">
      <c r="B303" s="2" t="s">
        <v>154</v>
      </c>
      <c r="C303" s="2" t="s">
        <v>368</v>
      </c>
      <c r="D303" s="2">
        <v>3552</v>
      </c>
      <c r="E303" s="2" t="s">
        <v>468</v>
      </c>
      <c r="F303" s="2" t="s">
        <v>9</v>
      </c>
      <c r="G303" s="6">
        <v>151313</v>
      </c>
      <c r="H303" s="119"/>
    </row>
    <row r="304" spans="2:8" x14ac:dyDescent="0.25">
      <c r="B304" s="2" t="s">
        <v>154</v>
      </c>
      <c r="C304" s="2" t="s">
        <v>368</v>
      </c>
      <c r="D304" s="2">
        <v>3554</v>
      </c>
      <c r="E304" s="2" t="s">
        <v>469</v>
      </c>
      <c r="F304" s="2" t="s">
        <v>9</v>
      </c>
      <c r="G304" s="6">
        <v>378898</v>
      </c>
      <c r="H304" s="119"/>
    </row>
    <row r="305" spans="2:8" x14ac:dyDescent="0.25">
      <c r="B305" s="2" t="s">
        <v>154</v>
      </c>
      <c r="C305" s="2" t="s">
        <v>368</v>
      </c>
      <c r="D305" s="2">
        <v>3555</v>
      </c>
      <c r="E305" s="2" t="s">
        <v>470</v>
      </c>
      <c r="F305" s="2" t="s">
        <v>9</v>
      </c>
      <c r="G305" s="6">
        <v>569813</v>
      </c>
      <c r="H305" s="119"/>
    </row>
    <row r="306" spans="2:8" x14ac:dyDescent="0.25">
      <c r="B306" s="2" t="s">
        <v>154</v>
      </c>
      <c r="C306" s="2" t="s">
        <v>368</v>
      </c>
      <c r="D306" s="2">
        <v>3556</v>
      </c>
      <c r="E306" s="2" t="s">
        <v>471</v>
      </c>
      <c r="F306" s="2" t="s">
        <v>9</v>
      </c>
      <c r="G306" s="6">
        <v>3743517</v>
      </c>
      <c r="H306" s="119"/>
    </row>
    <row r="307" spans="2:8" x14ac:dyDescent="0.25">
      <c r="B307" s="2" t="s">
        <v>154</v>
      </c>
      <c r="C307" s="2" t="s">
        <v>368</v>
      </c>
      <c r="D307" s="2">
        <v>3557</v>
      </c>
      <c r="E307" s="2" t="s">
        <v>472</v>
      </c>
      <c r="F307" s="2" t="s">
        <v>9</v>
      </c>
      <c r="G307" s="6">
        <v>13251732</v>
      </c>
      <c r="H307" s="119"/>
    </row>
    <row r="308" spans="2:8" x14ac:dyDescent="0.25">
      <c r="B308" s="2" t="s">
        <v>154</v>
      </c>
      <c r="C308" s="2" t="s">
        <v>368</v>
      </c>
      <c r="D308" s="2">
        <v>3559</v>
      </c>
      <c r="E308" s="2" t="s">
        <v>473</v>
      </c>
      <c r="F308" s="2" t="s">
        <v>9</v>
      </c>
      <c r="G308" s="6">
        <v>2954964</v>
      </c>
      <c r="H308" s="119"/>
    </row>
    <row r="309" spans="2:8" x14ac:dyDescent="0.25">
      <c r="B309" s="2" t="s">
        <v>154</v>
      </c>
      <c r="C309" s="2" t="s">
        <v>368</v>
      </c>
      <c r="D309" s="2">
        <v>3560</v>
      </c>
      <c r="E309" s="2" t="s">
        <v>474</v>
      </c>
      <c r="F309" s="2" t="s">
        <v>9</v>
      </c>
      <c r="G309" s="6">
        <v>108507</v>
      </c>
      <c r="H309" s="119"/>
    </row>
    <row r="310" spans="2:8" x14ac:dyDescent="0.25">
      <c r="B310" s="2" t="s">
        <v>154</v>
      </c>
      <c r="C310" s="2" t="s">
        <v>368</v>
      </c>
      <c r="D310" s="2">
        <v>3561</v>
      </c>
      <c r="E310" s="2" t="s">
        <v>475</v>
      </c>
      <c r="F310" s="2" t="s">
        <v>9</v>
      </c>
      <c r="G310" s="6">
        <v>144655</v>
      </c>
      <c r="H310" s="119"/>
    </row>
    <row r="311" spans="2:8" x14ac:dyDescent="0.25">
      <c r="B311" s="2" t="s">
        <v>154</v>
      </c>
      <c r="C311" s="2" t="s">
        <v>164</v>
      </c>
      <c r="D311" s="2">
        <v>3562</v>
      </c>
      <c r="E311" s="2" t="s">
        <v>476</v>
      </c>
      <c r="F311" s="2" t="s">
        <v>12</v>
      </c>
      <c r="G311" s="6">
        <v>132642</v>
      </c>
      <c r="H311" s="119"/>
    </row>
    <row r="312" spans="2:8" x14ac:dyDescent="0.25">
      <c r="B312" s="2" t="s">
        <v>154</v>
      </c>
      <c r="C312" s="2" t="s">
        <v>223</v>
      </c>
      <c r="D312" s="2">
        <v>3567</v>
      </c>
      <c r="E312" s="2" t="s">
        <v>477</v>
      </c>
      <c r="F312" s="2" t="s">
        <v>18</v>
      </c>
      <c r="G312" s="6">
        <v>58817</v>
      </c>
      <c r="H312" s="119"/>
    </row>
    <row r="313" spans="2:8" x14ac:dyDescent="0.25">
      <c r="B313" s="2" t="s">
        <v>154</v>
      </c>
      <c r="C313" s="2" t="s">
        <v>164</v>
      </c>
      <c r="D313" s="2">
        <v>3569</v>
      </c>
      <c r="E313" s="2" t="s">
        <v>478</v>
      </c>
      <c r="F313" s="2" t="s">
        <v>9</v>
      </c>
      <c r="G313" s="6">
        <v>2151859</v>
      </c>
      <c r="H313" s="119"/>
    </row>
    <row r="314" spans="2:8" x14ac:dyDescent="0.25">
      <c r="B314" s="2" t="s">
        <v>154</v>
      </c>
      <c r="C314" s="2" t="s">
        <v>216</v>
      </c>
      <c r="D314" s="2">
        <v>3589</v>
      </c>
      <c r="E314" s="2" t="s">
        <v>479</v>
      </c>
      <c r="F314" s="2" t="s">
        <v>9</v>
      </c>
      <c r="G314" s="6">
        <v>454654</v>
      </c>
      <c r="H314" s="119"/>
    </row>
    <row r="315" spans="2:8" x14ac:dyDescent="0.25">
      <c r="B315" s="2" t="s">
        <v>154</v>
      </c>
      <c r="C315" s="2" t="s">
        <v>164</v>
      </c>
      <c r="D315" s="2">
        <v>3591</v>
      </c>
      <c r="E315" s="2" t="s">
        <v>480</v>
      </c>
      <c r="F315" s="2" t="s">
        <v>12</v>
      </c>
      <c r="G315" s="6">
        <v>31400</v>
      </c>
      <c r="H315" s="119"/>
    </row>
    <row r="316" spans="2:8" x14ac:dyDescent="0.25">
      <c r="B316" s="2" t="s">
        <v>154</v>
      </c>
      <c r="C316" s="2" t="s">
        <v>187</v>
      </c>
      <c r="D316" s="2">
        <v>3599</v>
      </c>
      <c r="E316" s="2" t="s">
        <v>481</v>
      </c>
      <c r="F316" s="2" t="s">
        <v>12</v>
      </c>
      <c r="G316" s="6">
        <v>530347</v>
      </c>
      <c r="H316" s="119"/>
    </row>
    <row r="317" spans="2:8" x14ac:dyDescent="0.25">
      <c r="B317" s="2" t="s">
        <v>154</v>
      </c>
      <c r="C317" s="2" t="s">
        <v>216</v>
      </c>
      <c r="D317" s="2">
        <v>3600</v>
      </c>
      <c r="E317" s="2" t="s">
        <v>482</v>
      </c>
      <c r="F317" s="2" t="s">
        <v>9</v>
      </c>
      <c r="G317" s="6">
        <v>23397</v>
      </c>
      <c r="H317" s="119"/>
    </row>
    <row r="318" spans="2:8" x14ac:dyDescent="0.25">
      <c r="B318" s="2" t="s">
        <v>154</v>
      </c>
      <c r="C318" s="2" t="s">
        <v>216</v>
      </c>
      <c r="D318" s="2">
        <v>3601</v>
      </c>
      <c r="E318" s="2" t="s">
        <v>483</v>
      </c>
      <c r="F318" s="2" t="s">
        <v>9</v>
      </c>
      <c r="G318" s="6">
        <v>39201</v>
      </c>
      <c r="H318" s="119"/>
    </row>
    <row r="319" spans="2:8" x14ac:dyDescent="0.25">
      <c r="B319" s="2" t="s">
        <v>154</v>
      </c>
      <c r="C319" s="2" t="s">
        <v>216</v>
      </c>
      <c r="D319" s="2">
        <v>3602</v>
      </c>
      <c r="E319" s="2" t="s">
        <v>484</v>
      </c>
      <c r="F319" s="2" t="s">
        <v>9</v>
      </c>
      <c r="G319" s="6">
        <v>61211</v>
      </c>
      <c r="H319" s="119"/>
    </row>
    <row r="320" spans="2:8" x14ac:dyDescent="0.25">
      <c r="B320" s="2" t="s">
        <v>154</v>
      </c>
      <c r="C320" s="2" t="s">
        <v>216</v>
      </c>
      <c r="D320" s="2">
        <v>3603</v>
      </c>
      <c r="E320" s="2" t="s">
        <v>485</v>
      </c>
      <c r="F320" s="2" t="s">
        <v>9</v>
      </c>
      <c r="G320" s="6">
        <v>142478</v>
      </c>
      <c r="H320" s="119"/>
    </row>
    <row r="321" spans="2:8" x14ac:dyDescent="0.25">
      <c r="B321" s="2" t="s">
        <v>154</v>
      </c>
      <c r="C321" s="2" t="s">
        <v>216</v>
      </c>
      <c r="D321" s="2">
        <v>3604</v>
      </c>
      <c r="E321" s="2" t="s">
        <v>486</v>
      </c>
      <c r="F321" s="2" t="s">
        <v>9</v>
      </c>
      <c r="G321" s="6">
        <v>253650</v>
      </c>
      <c r="H321" s="119"/>
    </row>
    <row r="322" spans="2:8" x14ac:dyDescent="0.25">
      <c r="B322" s="2" t="s">
        <v>154</v>
      </c>
      <c r="C322" s="2" t="s">
        <v>216</v>
      </c>
      <c r="D322" s="2">
        <v>3605</v>
      </c>
      <c r="E322" s="2" t="s">
        <v>487</v>
      </c>
      <c r="F322" s="2" t="s">
        <v>9</v>
      </c>
      <c r="G322" s="6">
        <v>456571</v>
      </c>
      <c r="H322" s="119"/>
    </row>
    <row r="323" spans="2:8" x14ac:dyDescent="0.25">
      <c r="B323" s="2" t="s">
        <v>154</v>
      </c>
      <c r="C323" s="2" t="s">
        <v>216</v>
      </c>
      <c r="D323" s="2">
        <v>3606</v>
      </c>
      <c r="E323" s="2" t="s">
        <v>488</v>
      </c>
      <c r="F323" s="2" t="s">
        <v>9</v>
      </c>
      <c r="G323" s="6">
        <v>703288</v>
      </c>
      <c r="H323" s="119"/>
    </row>
    <row r="324" spans="2:8" x14ac:dyDescent="0.25">
      <c r="B324" s="2" t="s">
        <v>154</v>
      </c>
      <c r="C324" s="2" t="s">
        <v>216</v>
      </c>
      <c r="D324" s="2">
        <v>3607</v>
      </c>
      <c r="E324" s="2" t="s">
        <v>489</v>
      </c>
      <c r="F324" s="2" t="s">
        <v>9</v>
      </c>
      <c r="G324" s="6">
        <v>30538</v>
      </c>
      <c r="H324" s="119"/>
    </row>
    <row r="325" spans="2:8" x14ac:dyDescent="0.25">
      <c r="B325" s="2" t="s">
        <v>154</v>
      </c>
      <c r="C325" s="2" t="s">
        <v>223</v>
      </c>
      <c r="D325" s="2">
        <v>3611</v>
      </c>
      <c r="E325" s="2" t="s">
        <v>490</v>
      </c>
      <c r="F325" s="2" t="s">
        <v>159</v>
      </c>
      <c r="G325" s="6">
        <v>426157</v>
      </c>
      <c r="H325" s="119"/>
    </row>
    <row r="326" spans="2:8" x14ac:dyDescent="0.25">
      <c r="B326" s="2" t="s">
        <v>154</v>
      </c>
      <c r="C326" s="2" t="s">
        <v>216</v>
      </c>
      <c r="D326" s="2">
        <v>3618</v>
      </c>
      <c r="E326" s="2" t="s">
        <v>491</v>
      </c>
      <c r="F326" s="2" t="s">
        <v>9</v>
      </c>
      <c r="G326" s="6">
        <v>111194</v>
      </c>
      <c r="H326" s="119"/>
    </row>
    <row r="327" spans="2:8" x14ac:dyDescent="0.25">
      <c r="B327" s="2" t="s">
        <v>154</v>
      </c>
      <c r="C327" s="2" t="s">
        <v>216</v>
      </c>
      <c r="D327" s="2">
        <v>3619</v>
      </c>
      <c r="E327" s="2" t="s">
        <v>492</v>
      </c>
      <c r="F327" s="2" t="s">
        <v>9</v>
      </c>
      <c r="G327" s="6">
        <v>72374</v>
      </c>
      <c r="H327" s="119"/>
    </row>
    <row r="328" spans="2:8" x14ac:dyDescent="0.25">
      <c r="B328" s="2" t="s">
        <v>154</v>
      </c>
      <c r="C328" s="2" t="s">
        <v>216</v>
      </c>
      <c r="D328" s="2">
        <v>3620</v>
      </c>
      <c r="E328" s="2" t="s">
        <v>493</v>
      </c>
      <c r="F328" s="2" t="s">
        <v>9</v>
      </c>
      <c r="G328" s="6">
        <v>137905</v>
      </c>
      <c r="H328" s="119"/>
    </row>
    <row r="329" spans="2:8" x14ac:dyDescent="0.25">
      <c r="B329" s="2" t="s">
        <v>154</v>
      </c>
      <c r="C329" s="2" t="s">
        <v>174</v>
      </c>
      <c r="D329" s="2">
        <v>3621</v>
      </c>
      <c r="E329" s="2" t="s">
        <v>494</v>
      </c>
      <c r="F329" s="2" t="s">
        <v>9</v>
      </c>
      <c r="G329" s="6">
        <v>727522</v>
      </c>
      <c r="H329" s="119"/>
    </row>
    <row r="330" spans="2:8" x14ac:dyDescent="0.25">
      <c r="B330" s="2" t="s">
        <v>154</v>
      </c>
      <c r="C330" s="2" t="s">
        <v>223</v>
      </c>
      <c r="D330" s="2">
        <v>3636</v>
      </c>
      <c r="E330" s="2" t="s">
        <v>495</v>
      </c>
      <c r="F330" s="2" t="s">
        <v>159</v>
      </c>
      <c r="G330" s="6">
        <v>774280</v>
      </c>
      <c r="H330" s="119"/>
    </row>
    <row r="331" spans="2:8" x14ac:dyDescent="0.25">
      <c r="B331" s="2" t="s">
        <v>154</v>
      </c>
      <c r="C331" s="2" t="s">
        <v>223</v>
      </c>
      <c r="D331" s="2">
        <v>3637</v>
      </c>
      <c r="E331" s="2" t="s">
        <v>496</v>
      </c>
      <c r="F331" s="2" t="s">
        <v>159</v>
      </c>
      <c r="G331" s="6">
        <v>609783</v>
      </c>
      <c r="H331" s="119"/>
    </row>
    <row r="332" spans="2:8" x14ac:dyDescent="0.25">
      <c r="B332" s="2" t="s">
        <v>154</v>
      </c>
      <c r="C332" s="2" t="s">
        <v>223</v>
      </c>
      <c r="D332" s="2">
        <v>3639</v>
      </c>
      <c r="E332" s="2" t="s">
        <v>497</v>
      </c>
      <c r="F332" s="2" t="s">
        <v>159</v>
      </c>
      <c r="G332" s="6">
        <v>723649</v>
      </c>
      <c r="H332" s="119"/>
    </row>
    <row r="333" spans="2:8" x14ac:dyDescent="0.25">
      <c r="B333" s="2" t="s">
        <v>154</v>
      </c>
      <c r="C333" s="2" t="s">
        <v>223</v>
      </c>
      <c r="D333" s="2">
        <v>3640</v>
      </c>
      <c r="E333" s="2" t="s">
        <v>498</v>
      </c>
      <c r="F333" s="2" t="s">
        <v>159</v>
      </c>
      <c r="G333" s="6">
        <v>584804</v>
      </c>
      <c r="H333" s="119"/>
    </row>
    <row r="334" spans="2:8" x14ac:dyDescent="0.25">
      <c r="B334" s="2" t="s">
        <v>154</v>
      </c>
      <c r="C334" s="2" t="s">
        <v>223</v>
      </c>
      <c r="D334" s="2">
        <v>3641</v>
      </c>
      <c r="E334" s="2" t="s">
        <v>499</v>
      </c>
      <c r="F334" s="2" t="s">
        <v>159</v>
      </c>
      <c r="G334" s="6">
        <v>602650</v>
      </c>
      <c r="H334" s="119"/>
    </row>
    <row r="335" spans="2:8" x14ac:dyDescent="0.25">
      <c r="B335" s="2" t="s">
        <v>154</v>
      </c>
      <c r="C335" s="2" t="s">
        <v>223</v>
      </c>
      <c r="D335" s="2">
        <v>3642</v>
      </c>
      <c r="E335" s="2" t="s">
        <v>500</v>
      </c>
      <c r="F335" s="2" t="s">
        <v>159</v>
      </c>
      <c r="G335" s="6">
        <v>602650</v>
      </c>
      <c r="H335" s="119"/>
    </row>
    <row r="336" spans="2:8" x14ac:dyDescent="0.25">
      <c r="B336" s="2" t="s">
        <v>154</v>
      </c>
      <c r="C336" s="2" t="s">
        <v>223</v>
      </c>
      <c r="D336" s="2">
        <v>3643</v>
      </c>
      <c r="E336" s="2" t="s">
        <v>501</v>
      </c>
      <c r="F336" s="2" t="s">
        <v>159</v>
      </c>
      <c r="G336" s="6">
        <v>601746</v>
      </c>
      <c r="H336" s="119"/>
    </row>
    <row r="337" spans="2:8" x14ac:dyDescent="0.25">
      <c r="B337" s="2" t="s">
        <v>154</v>
      </c>
      <c r="C337" s="2" t="s">
        <v>223</v>
      </c>
      <c r="D337" s="2">
        <v>3644</v>
      </c>
      <c r="E337" s="2" t="s">
        <v>502</v>
      </c>
      <c r="F337" s="2" t="s">
        <v>159</v>
      </c>
      <c r="G337" s="6">
        <v>634705</v>
      </c>
      <c r="H337" s="119"/>
    </row>
    <row r="338" spans="2:8" x14ac:dyDescent="0.25">
      <c r="B338" s="2" t="s">
        <v>154</v>
      </c>
      <c r="C338" s="2" t="s">
        <v>223</v>
      </c>
      <c r="D338" s="2">
        <v>3645</v>
      </c>
      <c r="E338" s="2" t="s">
        <v>503</v>
      </c>
      <c r="F338" s="2" t="s">
        <v>159</v>
      </c>
      <c r="G338" s="6">
        <v>634705</v>
      </c>
      <c r="H338" s="119"/>
    </row>
    <row r="339" spans="2:8" x14ac:dyDescent="0.25">
      <c r="B339" s="2" t="s">
        <v>154</v>
      </c>
      <c r="C339" s="2" t="s">
        <v>223</v>
      </c>
      <c r="D339" s="2">
        <v>3646</v>
      </c>
      <c r="E339" s="2" t="s">
        <v>504</v>
      </c>
      <c r="F339" s="2" t="s">
        <v>159</v>
      </c>
      <c r="G339" s="6">
        <v>683171</v>
      </c>
      <c r="H339" s="119"/>
    </row>
    <row r="340" spans="2:8" x14ac:dyDescent="0.25">
      <c r="B340" s="2" t="s">
        <v>154</v>
      </c>
      <c r="C340" s="2" t="s">
        <v>223</v>
      </c>
      <c r="D340" s="2">
        <v>3647</v>
      </c>
      <c r="E340" s="2" t="s">
        <v>505</v>
      </c>
      <c r="F340" s="2" t="s">
        <v>159</v>
      </c>
      <c r="G340" s="6">
        <v>469840</v>
      </c>
      <c r="H340" s="119"/>
    </row>
    <row r="341" spans="2:8" x14ac:dyDescent="0.25">
      <c r="B341" s="2" t="s">
        <v>154</v>
      </c>
      <c r="C341" s="2" t="s">
        <v>399</v>
      </c>
      <c r="D341" s="2">
        <v>3649</v>
      </c>
      <c r="E341" s="2" t="s">
        <v>506</v>
      </c>
      <c r="F341" s="2" t="s">
        <v>159</v>
      </c>
      <c r="G341" s="6">
        <v>321361</v>
      </c>
      <c r="H341" s="119"/>
    </row>
    <row r="342" spans="2:8" x14ac:dyDescent="0.25">
      <c r="B342" s="2" t="s">
        <v>154</v>
      </c>
      <c r="C342" s="2" t="s">
        <v>399</v>
      </c>
      <c r="D342" s="2">
        <v>3650</v>
      </c>
      <c r="E342" s="2" t="s">
        <v>507</v>
      </c>
      <c r="F342" s="2" t="s">
        <v>159</v>
      </c>
      <c r="G342" s="6">
        <v>288900</v>
      </c>
      <c r="H342" s="119"/>
    </row>
    <row r="343" spans="2:8" x14ac:dyDescent="0.25">
      <c r="B343" s="2" t="s">
        <v>154</v>
      </c>
      <c r="C343" s="2" t="s">
        <v>164</v>
      </c>
      <c r="D343" s="2">
        <v>3652</v>
      </c>
      <c r="E343" s="2" t="s">
        <v>508</v>
      </c>
      <c r="F343" s="2" t="s">
        <v>9</v>
      </c>
      <c r="G343" s="6">
        <v>2544592</v>
      </c>
      <c r="H343" s="119"/>
    </row>
    <row r="344" spans="2:8" x14ac:dyDescent="0.25">
      <c r="B344" s="2" t="s">
        <v>154</v>
      </c>
      <c r="C344" s="2" t="s">
        <v>187</v>
      </c>
      <c r="D344" s="2">
        <v>3653</v>
      </c>
      <c r="E344" s="2" t="s">
        <v>509</v>
      </c>
      <c r="F344" s="2" t="s">
        <v>9</v>
      </c>
      <c r="G344" s="6">
        <v>3922345</v>
      </c>
      <c r="H344" s="119"/>
    </row>
    <row r="345" spans="2:8" x14ac:dyDescent="0.25">
      <c r="B345" s="2" t="s">
        <v>154</v>
      </c>
      <c r="C345" s="2" t="s">
        <v>187</v>
      </c>
      <c r="D345" s="2">
        <v>3654</v>
      </c>
      <c r="E345" s="2" t="s">
        <v>510</v>
      </c>
      <c r="F345" s="2" t="s">
        <v>9</v>
      </c>
      <c r="G345" s="6">
        <v>2673488</v>
      </c>
      <c r="H345" s="119"/>
    </row>
    <row r="346" spans="2:8" x14ac:dyDescent="0.25">
      <c r="B346" s="2" t="s">
        <v>154</v>
      </c>
      <c r="C346" s="2" t="s">
        <v>187</v>
      </c>
      <c r="D346" s="2">
        <v>3655</v>
      </c>
      <c r="E346" s="2" t="s">
        <v>511</v>
      </c>
      <c r="F346" s="2" t="s">
        <v>9</v>
      </c>
      <c r="G346" s="6">
        <v>4948842</v>
      </c>
      <c r="H346" s="119"/>
    </row>
    <row r="347" spans="2:8" x14ac:dyDescent="0.25">
      <c r="B347" s="2" t="s">
        <v>154</v>
      </c>
      <c r="C347" s="2" t="s">
        <v>223</v>
      </c>
      <c r="D347" s="2">
        <v>3665</v>
      </c>
      <c r="E347" s="2" t="s">
        <v>512</v>
      </c>
      <c r="F347" s="2" t="s">
        <v>159</v>
      </c>
      <c r="G347" s="6">
        <v>266240</v>
      </c>
      <c r="H347" s="119"/>
    </row>
    <row r="348" spans="2:8" x14ac:dyDescent="0.25">
      <c r="B348" s="2" t="s">
        <v>154</v>
      </c>
      <c r="C348" s="2" t="s">
        <v>216</v>
      </c>
      <c r="D348" s="2">
        <v>3684</v>
      </c>
      <c r="E348" s="2" t="s">
        <v>513</v>
      </c>
      <c r="F348" s="2" t="s">
        <v>9</v>
      </c>
      <c r="G348" s="6">
        <v>139278</v>
      </c>
      <c r="H348" s="119"/>
    </row>
    <row r="349" spans="2:8" x14ac:dyDescent="0.25">
      <c r="B349" s="2" t="s">
        <v>154</v>
      </c>
      <c r="C349" s="2" t="s">
        <v>216</v>
      </c>
      <c r="D349" s="2">
        <v>3685</v>
      </c>
      <c r="E349" s="2" t="s">
        <v>514</v>
      </c>
      <c r="F349" s="2" t="s">
        <v>9</v>
      </c>
      <c r="G349" s="6">
        <v>425380</v>
      </c>
      <c r="H349" s="119"/>
    </row>
    <row r="350" spans="2:8" x14ac:dyDescent="0.25">
      <c r="B350" s="2" t="s">
        <v>154</v>
      </c>
      <c r="C350" s="2" t="s">
        <v>216</v>
      </c>
      <c r="D350" s="2">
        <v>3687</v>
      </c>
      <c r="E350" s="2" t="s">
        <v>515</v>
      </c>
      <c r="F350" s="2" t="s">
        <v>9</v>
      </c>
      <c r="G350" s="6">
        <v>215655</v>
      </c>
      <c r="H350" s="119"/>
    </row>
    <row r="351" spans="2:8" x14ac:dyDescent="0.25">
      <c r="B351" s="2" t="s">
        <v>154</v>
      </c>
      <c r="C351" s="2" t="s">
        <v>386</v>
      </c>
      <c r="D351" s="2">
        <v>3688</v>
      </c>
      <c r="E351" s="2" t="s">
        <v>61</v>
      </c>
      <c r="F351" s="2" t="s">
        <v>9</v>
      </c>
      <c r="G351" s="6">
        <v>32029</v>
      </c>
      <c r="H351" s="119"/>
    </row>
    <row r="352" spans="2:8" x14ac:dyDescent="0.25">
      <c r="B352" s="2" t="s">
        <v>154</v>
      </c>
      <c r="C352" s="2" t="s">
        <v>391</v>
      </c>
      <c r="D352" s="2">
        <v>3689</v>
      </c>
      <c r="E352" s="2" t="s">
        <v>516</v>
      </c>
      <c r="F352" s="2" t="s">
        <v>159</v>
      </c>
      <c r="G352" s="6">
        <v>78356</v>
      </c>
      <c r="H352" s="119"/>
    </row>
    <row r="353" spans="2:8" x14ac:dyDescent="0.25">
      <c r="B353" s="2" t="s">
        <v>154</v>
      </c>
      <c r="C353" s="2" t="s">
        <v>207</v>
      </c>
      <c r="D353" s="2">
        <v>3695</v>
      </c>
      <c r="E353" s="2" t="s">
        <v>517</v>
      </c>
      <c r="F353" s="2" t="s">
        <v>9</v>
      </c>
      <c r="G353" s="6">
        <v>433506</v>
      </c>
      <c r="H353" s="119"/>
    </row>
    <row r="354" spans="2:8" x14ac:dyDescent="0.25">
      <c r="B354" s="2" t="s">
        <v>154</v>
      </c>
      <c r="C354" s="2" t="s">
        <v>193</v>
      </c>
      <c r="D354" s="2">
        <v>3696</v>
      </c>
      <c r="E354" s="2" t="s">
        <v>518</v>
      </c>
      <c r="F354" s="2" t="s">
        <v>18</v>
      </c>
      <c r="G354" s="6">
        <v>50074</v>
      </c>
      <c r="H354" s="119"/>
    </row>
    <row r="355" spans="2:8" x14ac:dyDescent="0.25">
      <c r="B355" s="2" t="s">
        <v>154</v>
      </c>
      <c r="C355" s="2" t="s">
        <v>207</v>
      </c>
      <c r="D355" s="2">
        <v>3698</v>
      </c>
      <c r="E355" s="2" t="s">
        <v>519</v>
      </c>
      <c r="F355" s="2" t="s">
        <v>9</v>
      </c>
      <c r="G355" s="6">
        <v>197786</v>
      </c>
      <c r="H355" s="119"/>
    </row>
    <row r="356" spans="2:8" x14ac:dyDescent="0.25">
      <c r="B356" s="2" t="s">
        <v>154</v>
      </c>
      <c r="C356" s="2" t="s">
        <v>207</v>
      </c>
      <c r="D356" s="2">
        <v>3699</v>
      </c>
      <c r="E356" s="2" t="s">
        <v>520</v>
      </c>
      <c r="F356" s="2" t="s">
        <v>9</v>
      </c>
      <c r="G356" s="6">
        <v>116290</v>
      </c>
      <c r="H356" s="119"/>
    </row>
    <row r="357" spans="2:8" x14ac:dyDescent="0.25">
      <c r="B357" s="2" t="s">
        <v>154</v>
      </c>
      <c r="C357" s="2" t="s">
        <v>176</v>
      </c>
      <c r="D357" s="2">
        <v>3704</v>
      </c>
      <c r="E357" s="2" t="s">
        <v>521</v>
      </c>
      <c r="F357" s="2" t="s">
        <v>12</v>
      </c>
      <c r="G357" s="6">
        <v>173476</v>
      </c>
      <c r="H357" s="119"/>
    </row>
    <row r="358" spans="2:8" x14ac:dyDescent="0.25">
      <c r="B358" s="2" t="s">
        <v>154</v>
      </c>
      <c r="C358" s="2" t="s">
        <v>522</v>
      </c>
      <c r="D358" s="2">
        <v>3708</v>
      </c>
      <c r="E358" s="2" t="s">
        <v>523</v>
      </c>
      <c r="F358" s="2" t="s">
        <v>524</v>
      </c>
      <c r="G358" s="6">
        <v>2706</v>
      </c>
      <c r="H358" s="119"/>
    </row>
    <row r="359" spans="2:8" x14ac:dyDescent="0.25">
      <c r="B359" s="2" t="s">
        <v>154</v>
      </c>
      <c r="C359" s="2" t="s">
        <v>155</v>
      </c>
      <c r="D359" s="2">
        <v>3710</v>
      </c>
      <c r="E359" s="2" t="s">
        <v>525</v>
      </c>
      <c r="F359" s="2" t="s">
        <v>159</v>
      </c>
      <c r="G359" s="6">
        <v>4886</v>
      </c>
      <c r="H359" s="119"/>
    </row>
    <row r="360" spans="2:8" x14ac:dyDescent="0.25">
      <c r="B360" s="2" t="s">
        <v>154</v>
      </c>
      <c r="C360" s="2" t="s">
        <v>176</v>
      </c>
      <c r="D360" s="2">
        <v>3712</v>
      </c>
      <c r="E360" s="2" t="s">
        <v>526</v>
      </c>
      <c r="F360" s="2" t="s">
        <v>9</v>
      </c>
      <c r="G360" s="6">
        <v>1648106</v>
      </c>
      <c r="H360" s="119"/>
    </row>
    <row r="361" spans="2:8" x14ac:dyDescent="0.25">
      <c r="B361" s="2" t="s">
        <v>154</v>
      </c>
      <c r="C361" s="2" t="s">
        <v>176</v>
      </c>
      <c r="D361" s="2">
        <v>3716</v>
      </c>
      <c r="E361" s="2" t="s">
        <v>527</v>
      </c>
      <c r="F361" s="2" t="s">
        <v>9</v>
      </c>
      <c r="G361" s="6">
        <v>902772</v>
      </c>
      <c r="H361" s="119"/>
    </row>
    <row r="362" spans="2:8" x14ac:dyDescent="0.25">
      <c r="B362" s="2" t="s">
        <v>154</v>
      </c>
      <c r="C362" s="2" t="s">
        <v>207</v>
      </c>
      <c r="D362" s="2">
        <v>3721</v>
      </c>
      <c r="E362" s="2" t="s">
        <v>528</v>
      </c>
      <c r="F362" s="2" t="s">
        <v>18</v>
      </c>
      <c r="G362" s="6">
        <v>13781</v>
      </c>
      <c r="H362" s="119"/>
    </row>
    <row r="363" spans="2:8" x14ac:dyDescent="0.25">
      <c r="B363" s="2" t="s">
        <v>154</v>
      </c>
      <c r="C363" s="2" t="s">
        <v>176</v>
      </c>
      <c r="D363" s="2">
        <v>3722</v>
      </c>
      <c r="E363" s="2" t="s">
        <v>116</v>
      </c>
      <c r="F363" s="2" t="s">
        <v>9</v>
      </c>
      <c r="G363" s="6">
        <v>88749</v>
      </c>
      <c r="H363" s="119"/>
    </row>
    <row r="364" spans="2:8" x14ac:dyDescent="0.25">
      <c r="B364" s="2" t="s">
        <v>154</v>
      </c>
      <c r="C364" s="2" t="s">
        <v>176</v>
      </c>
      <c r="D364" s="2">
        <v>3723</v>
      </c>
      <c r="E364" s="2" t="s">
        <v>529</v>
      </c>
      <c r="F364" s="2" t="s">
        <v>9</v>
      </c>
      <c r="G364" s="6">
        <v>50098</v>
      </c>
      <c r="H364" s="119"/>
    </row>
    <row r="365" spans="2:8" x14ac:dyDescent="0.25">
      <c r="B365" s="2" t="s">
        <v>154</v>
      </c>
      <c r="C365" s="2" t="s">
        <v>176</v>
      </c>
      <c r="D365" s="2">
        <v>3724</v>
      </c>
      <c r="E365" s="2" t="s">
        <v>530</v>
      </c>
      <c r="F365" s="2" t="s">
        <v>9</v>
      </c>
      <c r="G365" s="6">
        <v>50098</v>
      </c>
      <c r="H365" s="119"/>
    </row>
    <row r="366" spans="2:8" x14ac:dyDescent="0.25">
      <c r="B366" s="2" t="s">
        <v>154</v>
      </c>
      <c r="C366" s="2" t="s">
        <v>193</v>
      </c>
      <c r="D366" s="2">
        <v>3727</v>
      </c>
      <c r="E366" s="2" t="s">
        <v>531</v>
      </c>
      <c r="F366" s="2" t="s">
        <v>12</v>
      </c>
      <c r="G366" s="6">
        <v>4328</v>
      </c>
      <c r="H366" s="119"/>
    </row>
    <row r="367" spans="2:8" x14ac:dyDescent="0.25">
      <c r="B367" s="2" t="s">
        <v>154</v>
      </c>
      <c r="C367" s="2" t="s">
        <v>223</v>
      </c>
      <c r="D367" s="2">
        <v>3729</v>
      </c>
      <c r="E367" s="2" t="s">
        <v>532</v>
      </c>
      <c r="F367" s="2" t="s">
        <v>159</v>
      </c>
      <c r="G367" s="6">
        <v>392160</v>
      </c>
      <c r="H367" s="119"/>
    </row>
    <row r="368" spans="2:8" x14ac:dyDescent="0.25">
      <c r="B368" s="2" t="s">
        <v>154</v>
      </c>
      <c r="C368" s="2" t="s">
        <v>223</v>
      </c>
      <c r="D368" s="2">
        <v>3730</v>
      </c>
      <c r="E368" s="2" t="s">
        <v>533</v>
      </c>
      <c r="F368" s="2" t="s">
        <v>159</v>
      </c>
      <c r="G368" s="6">
        <v>421687</v>
      </c>
      <c r="H368" s="119"/>
    </row>
    <row r="369" spans="2:8" x14ac:dyDescent="0.25">
      <c r="B369" s="2" t="s">
        <v>154</v>
      </c>
      <c r="C369" s="2" t="s">
        <v>176</v>
      </c>
      <c r="D369" s="2">
        <v>3733</v>
      </c>
      <c r="E369" s="2" t="s">
        <v>534</v>
      </c>
      <c r="F369" s="2" t="s">
        <v>12</v>
      </c>
      <c r="G369" s="6">
        <v>1215211</v>
      </c>
      <c r="H369" s="119"/>
    </row>
    <row r="370" spans="2:8" x14ac:dyDescent="0.25">
      <c r="B370" s="2" t="s">
        <v>154</v>
      </c>
      <c r="C370" s="2" t="s">
        <v>216</v>
      </c>
      <c r="D370" s="2">
        <v>3735</v>
      </c>
      <c r="E370" s="2" t="s">
        <v>535</v>
      </c>
      <c r="F370" s="2" t="s">
        <v>12</v>
      </c>
      <c r="G370" s="6">
        <v>1747</v>
      </c>
      <c r="H370" s="119"/>
    </row>
    <row r="371" spans="2:8" x14ac:dyDescent="0.25">
      <c r="B371" s="2" t="s">
        <v>154</v>
      </c>
      <c r="C371" s="2" t="s">
        <v>193</v>
      </c>
      <c r="D371" s="2">
        <v>3745</v>
      </c>
      <c r="E371" s="2" t="s">
        <v>536</v>
      </c>
      <c r="F371" s="2" t="s">
        <v>18</v>
      </c>
      <c r="G371" s="6">
        <v>54952</v>
      </c>
      <c r="H371" s="119"/>
    </row>
    <row r="372" spans="2:8" x14ac:dyDescent="0.25">
      <c r="B372" s="2" t="s">
        <v>154</v>
      </c>
      <c r="C372" s="2" t="s">
        <v>225</v>
      </c>
      <c r="D372" s="2">
        <v>3748</v>
      </c>
      <c r="E372" s="2" t="s">
        <v>537</v>
      </c>
      <c r="F372" s="2" t="s">
        <v>159</v>
      </c>
      <c r="G372" s="6">
        <v>605921</v>
      </c>
      <c r="H372" s="119"/>
    </row>
    <row r="373" spans="2:8" x14ac:dyDescent="0.25">
      <c r="B373" s="2" t="s">
        <v>154</v>
      </c>
      <c r="C373" s="2" t="s">
        <v>538</v>
      </c>
      <c r="D373" s="2">
        <v>3749</v>
      </c>
      <c r="E373" s="2" t="s">
        <v>539</v>
      </c>
      <c r="F373" s="2" t="s">
        <v>159</v>
      </c>
      <c r="G373" s="6">
        <v>651570</v>
      </c>
      <c r="H373" s="119"/>
    </row>
    <row r="374" spans="2:8" x14ac:dyDescent="0.25">
      <c r="B374" s="2" t="s">
        <v>154</v>
      </c>
      <c r="C374" s="2" t="s">
        <v>174</v>
      </c>
      <c r="D374" s="2">
        <v>3751</v>
      </c>
      <c r="E374" s="2" t="s">
        <v>540</v>
      </c>
      <c r="F374" s="2" t="s">
        <v>12</v>
      </c>
      <c r="G374" s="6">
        <v>47365</v>
      </c>
      <c r="H374" s="119"/>
    </row>
    <row r="375" spans="2:8" x14ac:dyDescent="0.25">
      <c r="B375" s="2" t="s">
        <v>154</v>
      </c>
      <c r="C375" s="2" t="s">
        <v>174</v>
      </c>
      <c r="D375" s="2">
        <v>3753</v>
      </c>
      <c r="E375" s="2" t="s">
        <v>541</v>
      </c>
      <c r="F375" s="2" t="s">
        <v>12</v>
      </c>
      <c r="G375" s="6">
        <v>19331</v>
      </c>
      <c r="H375" s="119"/>
    </row>
    <row r="376" spans="2:8" x14ac:dyDescent="0.25">
      <c r="B376" s="2" t="s">
        <v>154</v>
      </c>
      <c r="C376" s="2" t="s">
        <v>542</v>
      </c>
      <c r="D376" s="2">
        <v>3754</v>
      </c>
      <c r="E376" s="2" t="s">
        <v>543</v>
      </c>
      <c r="F376" s="2" t="s">
        <v>159</v>
      </c>
      <c r="G376" s="6">
        <v>58750</v>
      </c>
      <c r="H376" s="119"/>
    </row>
    <row r="377" spans="2:8" x14ac:dyDescent="0.25">
      <c r="B377" s="2" t="s">
        <v>154</v>
      </c>
      <c r="C377" s="2" t="s">
        <v>223</v>
      </c>
      <c r="D377" s="2">
        <v>3758</v>
      </c>
      <c r="E377" s="2" t="s">
        <v>544</v>
      </c>
      <c r="F377" s="2" t="s">
        <v>12</v>
      </c>
      <c r="G377" s="6">
        <v>182428</v>
      </c>
      <c r="H377" s="119"/>
    </row>
    <row r="378" spans="2:8" x14ac:dyDescent="0.25">
      <c r="B378" s="2" t="s">
        <v>154</v>
      </c>
      <c r="C378" s="2" t="s">
        <v>223</v>
      </c>
      <c r="D378" s="2">
        <v>3760</v>
      </c>
      <c r="E378" s="2" t="s">
        <v>545</v>
      </c>
      <c r="F378" s="2" t="s">
        <v>12</v>
      </c>
      <c r="G378" s="6">
        <v>233004</v>
      </c>
      <c r="H378" s="119"/>
    </row>
    <row r="379" spans="2:8" x14ac:dyDescent="0.25">
      <c r="B379" s="2" t="s">
        <v>154</v>
      </c>
      <c r="C379" s="2" t="s">
        <v>223</v>
      </c>
      <c r="D379" s="2">
        <v>3761</v>
      </c>
      <c r="E379" s="2" t="s">
        <v>546</v>
      </c>
      <c r="F379" s="2" t="s">
        <v>12</v>
      </c>
      <c r="G379" s="6">
        <v>297568</v>
      </c>
      <c r="H379" s="119"/>
    </row>
    <row r="380" spans="2:8" x14ac:dyDescent="0.25">
      <c r="B380" s="2" t="s">
        <v>154</v>
      </c>
      <c r="C380" s="2" t="s">
        <v>547</v>
      </c>
      <c r="D380" s="2">
        <v>3770</v>
      </c>
      <c r="E380" s="2" t="s">
        <v>548</v>
      </c>
      <c r="F380" s="2" t="s">
        <v>549</v>
      </c>
      <c r="G380" s="6">
        <v>300753</v>
      </c>
      <c r="H380" s="119"/>
    </row>
    <row r="381" spans="2:8" x14ac:dyDescent="0.25">
      <c r="B381" s="2" t="s">
        <v>154</v>
      </c>
      <c r="C381" s="2" t="s">
        <v>176</v>
      </c>
      <c r="D381" s="2">
        <v>3776</v>
      </c>
      <c r="E381" s="2" t="s">
        <v>550</v>
      </c>
      <c r="F381" s="2" t="s">
        <v>18</v>
      </c>
      <c r="G381" s="6">
        <v>31797</v>
      </c>
      <c r="H381" s="119"/>
    </row>
    <row r="382" spans="2:8" x14ac:dyDescent="0.25">
      <c r="B382" s="2" t="s">
        <v>154</v>
      </c>
      <c r="C382" s="2" t="s">
        <v>164</v>
      </c>
      <c r="D382" s="2">
        <v>3777</v>
      </c>
      <c r="E382" s="2" t="s">
        <v>551</v>
      </c>
      <c r="F382" s="2" t="s">
        <v>9</v>
      </c>
      <c r="G382" s="6">
        <v>314953</v>
      </c>
      <c r="H382" s="119"/>
    </row>
    <row r="383" spans="2:8" x14ac:dyDescent="0.25">
      <c r="B383" s="2" t="s">
        <v>154</v>
      </c>
      <c r="C383" s="2" t="s">
        <v>176</v>
      </c>
      <c r="D383" s="2">
        <v>3779</v>
      </c>
      <c r="E383" s="2" t="s">
        <v>552</v>
      </c>
      <c r="F383" s="2" t="s">
        <v>9</v>
      </c>
      <c r="G383" s="6">
        <v>365888</v>
      </c>
      <c r="H383" s="119"/>
    </row>
    <row r="384" spans="2:8" x14ac:dyDescent="0.25">
      <c r="B384" s="2" t="s">
        <v>154</v>
      </c>
      <c r="C384" s="2" t="s">
        <v>187</v>
      </c>
      <c r="D384" s="2">
        <v>3780</v>
      </c>
      <c r="E384" s="2" t="s">
        <v>553</v>
      </c>
      <c r="F384" s="2" t="s">
        <v>12</v>
      </c>
      <c r="G384" s="6">
        <v>45863</v>
      </c>
      <c r="H384" s="119"/>
    </row>
    <row r="385" spans="2:8" x14ac:dyDescent="0.25">
      <c r="B385" s="2" t="s">
        <v>154</v>
      </c>
      <c r="C385" s="2" t="s">
        <v>174</v>
      </c>
      <c r="D385" s="2">
        <v>3784</v>
      </c>
      <c r="E385" s="2" t="s">
        <v>554</v>
      </c>
      <c r="F385" s="2" t="s">
        <v>12</v>
      </c>
      <c r="G385" s="6">
        <v>22456</v>
      </c>
      <c r="H385" s="119"/>
    </row>
    <row r="386" spans="2:8" x14ac:dyDescent="0.25">
      <c r="B386" s="2" t="s">
        <v>154</v>
      </c>
      <c r="C386" s="2" t="s">
        <v>176</v>
      </c>
      <c r="D386" s="2">
        <v>3787</v>
      </c>
      <c r="E386" s="2" t="s">
        <v>555</v>
      </c>
      <c r="F386" s="2" t="s">
        <v>12</v>
      </c>
      <c r="G386" s="6">
        <v>23087</v>
      </c>
      <c r="H386" s="119"/>
    </row>
    <row r="387" spans="2:8" x14ac:dyDescent="0.25">
      <c r="B387" s="2" t="s">
        <v>154</v>
      </c>
      <c r="C387" s="2" t="s">
        <v>187</v>
      </c>
      <c r="D387" s="2">
        <v>3795</v>
      </c>
      <c r="E387" s="2" t="s">
        <v>556</v>
      </c>
      <c r="F387" s="2" t="s">
        <v>12</v>
      </c>
      <c r="G387" s="6">
        <v>161480</v>
      </c>
      <c r="H387" s="119"/>
    </row>
    <row r="388" spans="2:8" x14ac:dyDescent="0.25">
      <c r="B388" s="2" t="s">
        <v>154</v>
      </c>
      <c r="C388" s="2" t="s">
        <v>187</v>
      </c>
      <c r="D388" s="2">
        <v>3796</v>
      </c>
      <c r="E388" s="2" t="s">
        <v>557</v>
      </c>
      <c r="F388" s="2" t="s">
        <v>12</v>
      </c>
      <c r="G388" s="6">
        <v>242112</v>
      </c>
      <c r="H388" s="119"/>
    </row>
    <row r="389" spans="2:8" x14ac:dyDescent="0.25">
      <c r="B389" s="2" t="s">
        <v>154</v>
      </c>
      <c r="C389" s="2" t="s">
        <v>187</v>
      </c>
      <c r="D389" s="2">
        <v>3797</v>
      </c>
      <c r="E389" s="2" t="s">
        <v>558</v>
      </c>
      <c r="F389" s="2" t="s">
        <v>12</v>
      </c>
      <c r="G389" s="6">
        <v>321616</v>
      </c>
      <c r="H389" s="119"/>
    </row>
    <row r="390" spans="2:8" x14ac:dyDescent="0.25">
      <c r="B390" s="2" t="s">
        <v>154</v>
      </c>
      <c r="C390" s="2" t="s">
        <v>187</v>
      </c>
      <c r="D390" s="2">
        <v>3798</v>
      </c>
      <c r="E390" s="2" t="s">
        <v>559</v>
      </c>
      <c r="F390" s="2" t="s">
        <v>12</v>
      </c>
      <c r="G390" s="6">
        <v>481490</v>
      </c>
      <c r="H390" s="119"/>
    </row>
    <row r="391" spans="2:8" x14ac:dyDescent="0.25">
      <c r="B391" s="2" t="s">
        <v>154</v>
      </c>
      <c r="C391" s="2" t="s">
        <v>391</v>
      </c>
      <c r="D391" s="2">
        <v>3800</v>
      </c>
      <c r="E391" s="2" t="s">
        <v>560</v>
      </c>
      <c r="F391" s="2" t="s">
        <v>18</v>
      </c>
      <c r="G391" s="6">
        <v>1110</v>
      </c>
      <c r="H391" s="119"/>
    </row>
    <row r="392" spans="2:8" x14ac:dyDescent="0.25">
      <c r="B392" s="2" t="s">
        <v>154</v>
      </c>
      <c r="C392" s="2" t="s">
        <v>225</v>
      </c>
      <c r="D392" s="2">
        <v>3806</v>
      </c>
      <c r="E392" s="2" t="s">
        <v>561</v>
      </c>
      <c r="F392" s="2" t="s">
        <v>18</v>
      </c>
      <c r="G392" s="6">
        <v>1360</v>
      </c>
      <c r="H392" s="119"/>
    </row>
    <row r="393" spans="2:8" x14ac:dyDescent="0.25">
      <c r="B393" s="2" t="s">
        <v>154</v>
      </c>
      <c r="C393" s="2" t="s">
        <v>562</v>
      </c>
      <c r="D393" s="2">
        <v>3811</v>
      </c>
      <c r="E393" s="2" t="s">
        <v>563</v>
      </c>
      <c r="F393" s="2" t="s">
        <v>12</v>
      </c>
      <c r="G393" s="6">
        <v>1859</v>
      </c>
      <c r="H393" s="119"/>
    </row>
    <row r="394" spans="2:8" x14ac:dyDescent="0.25">
      <c r="B394" s="2" t="s">
        <v>154</v>
      </c>
      <c r="C394" s="2" t="s">
        <v>564</v>
      </c>
      <c r="D394" s="2">
        <v>3819</v>
      </c>
      <c r="E394" s="2" t="s">
        <v>565</v>
      </c>
      <c r="F394" s="2" t="s">
        <v>12</v>
      </c>
      <c r="G394" s="6">
        <v>3065</v>
      </c>
      <c r="H394" s="119"/>
    </row>
    <row r="395" spans="2:8" x14ac:dyDescent="0.25">
      <c r="B395" s="2" t="s">
        <v>154</v>
      </c>
      <c r="C395" s="2" t="s">
        <v>562</v>
      </c>
      <c r="D395" s="2">
        <v>3837</v>
      </c>
      <c r="E395" s="2" t="s">
        <v>566</v>
      </c>
      <c r="F395" s="2" t="s">
        <v>12</v>
      </c>
      <c r="G395" s="6">
        <v>7430</v>
      </c>
      <c r="H395" s="119"/>
    </row>
    <row r="396" spans="2:8" x14ac:dyDescent="0.25">
      <c r="B396" s="2" t="s">
        <v>154</v>
      </c>
      <c r="C396" s="2" t="s">
        <v>542</v>
      </c>
      <c r="D396" s="2">
        <v>3841</v>
      </c>
      <c r="E396" s="2" t="s">
        <v>567</v>
      </c>
      <c r="F396" s="2" t="s">
        <v>159</v>
      </c>
      <c r="G396" s="6">
        <v>559196</v>
      </c>
      <c r="H396" s="119"/>
    </row>
    <row r="397" spans="2:8" x14ac:dyDescent="0.25">
      <c r="B397" s="2" t="s">
        <v>154</v>
      </c>
      <c r="C397" s="2" t="s">
        <v>172</v>
      </c>
      <c r="D397" s="2">
        <v>3847</v>
      </c>
      <c r="E397" s="2" t="s">
        <v>568</v>
      </c>
      <c r="F397" s="2" t="s">
        <v>159</v>
      </c>
      <c r="G397" s="6">
        <v>82417</v>
      </c>
      <c r="H397" s="119"/>
    </row>
    <row r="398" spans="2:8" x14ac:dyDescent="0.25">
      <c r="B398" s="2" t="s">
        <v>154</v>
      </c>
      <c r="C398" s="2" t="s">
        <v>172</v>
      </c>
      <c r="D398" s="2">
        <v>3851</v>
      </c>
      <c r="E398" s="2" t="s">
        <v>569</v>
      </c>
      <c r="F398" s="2" t="s">
        <v>159</v>
      </c>
      <c r="G398" s="6">
        <v>57142</v>
      </c>
      <c r="H398" s="119"/>
    </row>
    <row r="399" spans="2:8" x14ac:dyDescent="0.25">
      <c r="B399" s="2" t="s">
        <v>154</v>
      </c>
      <c r="C399" s="2" t="s">
        <v>542</v>
      </c>
      <c r="D399" s="2">
        <v>3856</v>
      </c>
      <c r="E399" s="2" t="s">
        <v>570</v>
      </c>
      <c r="F399" s="2" t="s">
        <v>159</v>
      </c>
      <c r="G399" s="6">
        <v>569563</v>
      </c>
      <c r="H399" s="119"/>
    </row>
    <row r="400" spans="2:8" x14ac:dyDescent="0.25">
      <c r="B400" s="2" t="s">
        <v>154</v>
      </c>
      <c r="C400" s="2" t="s">
        <v>542</v>
      </c>
      <c r="D400" s="2">
        <v>3864</v>
      </c>
      <c r="E400" s="2" t="s">
        <v>571</v>
      </c>
      <c r="F400" s="2" t="s">
        <v>18</v>
      </c>
      <c r="G400" s="6">
        <v>1642</v>
      </c>
      <c r="H400" s="119"/>
    </row>
    <row r="401" spans="2:8" x14ac:dyDescent="0.25">
      <c r="B401" s="2" t="s">
        <v>154</v>
      </c>
      <c r="C401" s="2" t="s">
        <v>542</v>
      </c>
      <c r="D401" s="2">
        <v>3866</v>
      </c>
      <c r="E401" s="2" t="s">
        <v>572</v>
      </c>
      <c r="F401" s="2" t="s">
        <v>18</v>
      </c>
      <c r="G401" s="6">
        <v>1499</v>
      </c>
      <c r="H401" s="119"/>
    </row>
    <row r="402" spans="2:8" x14ac:dyDescent="0.25">
      <c r="B402" s="2" t="s">
        <v>154</v>
      </c>
      <c r="C402" s="2" t="s">
        <v>542</v>
      </c>
      <c r="D402" s="2">
        <v>3867</v>
      </c>
      <c r="E402" s="2" t="s">
        <v>573</v>
      </c>
      <c r="F402" s="2" t="s">
        <v>18</v>
      </c>
      <c r="G402" s="6">
        <v>1581</v>
      </c>
      <c r="H402" s="119"/>
    </row>
    <row r="403" spans="2:8" x14ac:dyDescent="0.25">
      <c r="B403" s="2" t="s">
        <v>154</v>
      </c>
      <c r="C403" s="2" t="s">
        <v>209</v>
      </c>
      <c r="D403" s="2">
        <v>3871</v>
      </c>
      <c r="E403" s="2" t="s">
        <v>574</v>
      </c>
      <c r="F403" s="2" t="s">
        <v>18</v>
      </c>
      <c r="G403" s="6">
        <v>27150</v>
      </c>
      <c r="H403" s="119"/>
    </row>
    <row r="404" spans="2:8" x14ac:dyDescent="0.25">
      <c r="B404" s="2" t="s">
        <v>154</v>
      </c>
      <c r="C404" s="2" t="s">
        <v>209</v>
      </c>
      <c r="D404" s="2">
        <v>3872</v>
      </c>
      <c r="E404" s="2" t="s">
        <v>575</v>
      </c>
      <c r="F404" s="2" t="s">
        <v>12</v>
      </c>
      <c r="G404" s="6">
        <v>3258</v>
      </c>
      <c r="H404" s="119"/>
    </row>
    <row r="405" spans="2:8" x14ac:dyDescent="0.25">
      <c r="B405" s="2" t="s">
        <v>154</v>
      </c>
      <c r="C405" s="2" t="s">
        <v>223</v>
      </c>
      <c r="D405" s="2">
        <v>3873</v>
      </c>
      <c r="E405" s="2" t="s">
        <v>576</v>
      </c>
      <c r="F405" s="2" t="s">
        <v>159</v>
      </c>
      <c r="G405" s="6">
        <v>231162</v>
      </c>
      <c r="H405" s="119"/>
    </row>
    <row r="406" spans="2:8" x14ac:dyDescent="0.25">
      <c r="B406" s="2" t="s">
        <v>154</v>
      </c>
      <c r="C406" s="2" t="s">
        <v>399</v>
      </c>
      <c r="D406" s="2">
        <v>3874</v>
      </c>
      <c r="E406" s="2" t="s">
        <v>577</v>
      </c>
      <c r="F406" s="2" t="s">
        <v>159</v>
      </c>
      <c r="G406" s="6">
        <v>256433</v>
      </c>
      <c r="H406" s="119"/>
    </row>
    <row r="407" spans="2:8" x14ac:dyDescent="0.25">
      <c r="B407" s="2" t="s">
        <v>154</v>
      </c>
      <c r="C407" s="2" t="s">
        <v>223</v>
      </c>
      <c r="D407" s="2">
        <v>3875</v>
      </c>
      <c r="E407" s="2" t="s">
        <v>578</v>
      </c>
      <c r="F407" s="2" t="s">
        <v>159</v>
      </c>
      <c r="G407" s="6">
        <v>347911</v>
      </c>
      <c r="H407" s="119"/>
    </row>
    <row r="408" spans="2:8" x14ac:dyDescent="0.25">
      <c r="B408" s="2" t="s">
        <v>154</v>
      </c>
      <c r="C408" s="2" t="s">
        <v>176</v>
      </c>
      <c r="D408" s="2">
        <v>3876</v>
      </c>
      <c r="E408" s="2" t="s">
        <v>579</v>
      </c>
      <c r="F408" s="2" t="s">
        <v>12</v>
      </c>
      <c r="G408" s="6">
        <v>108742</v>
      </c>
      <c r="H408" s="119"/>
    </row>
    <row r="409" spans="2:8" x14ac:dyDescent="0.25">
      <c r="B409" s="2" t="s">
        <v>154</v>
      </c>
      <c r="C409" s="2" t="s">
        <v>176</v>
      </c>
      <c r="D409" s="2">
        <v>3877</v>
      </c>
      <c r="E409" s="2" t="s">
        <v>580</v>
      </c>
      <c r="F409" s="2" t="s">
        <v>12</v>
      </c>
      <c r="G409" s="6">
        <v>175156</v>
      </c>
      <c r="H409" s="119"/>
    </row>
    <row r="410" spans="2:8" x14ac:dyDescent="0.25">
      <c r="B410" s="2" t="s">
        <v>154</v>
      </c>
      <c r="C410" s="2" t="s">
        <v>176</v>
      </c>
      <c r="D410" s="2">
        <v>3878</v>
      </c>
      <c r="E410" s="2" t="s">
        <v>581</v>
      </c>
      <c r="F410" s="2" t="s">
        <v>9</v>
      </c>
      <c r="G410" s="6">
        <v>1217682</v>
      </c>
      <c r="H410" s="119"/>
    </row>
    <row r="411" spans="2:8" x14ac:dyDescent="0.25">
      <c r="B411" s="2" t="s">
        <v>154</v>
      </c>
      <c r="C411" s="2" t="s">
        <v>176</v>
      </c>
      <c r="D411" s="2">
        <v>3879</v>
      </c>
      <c r="E411" s="2" t="s">
        <v>582</v>
      </c>
      <c r="F411" s="2" t="s">
        <v>9</v>
      </c>
      <c r="G411" s="6">
        <v>994200</v>
      </c>
      <c r="H411" s="119"/>
    </row>
    <row r="412" spans="2:8" x14ac:dyDescent="0.25">
      <c r="B412" s="2" t="s">
        <v>154</v>
      </c>
      <c r="C412" s="2" t="s">
        <v>176</v>
      </c>
      <c r="D412" s="2">
        <v>3880</v>
      </c>
      <c r="E412" s="2" t="s">
        <v>583</v>
      </c>
      <c r="F412" s="2" t="s">
        <v>9</v>
      </c>
      <c r="G412" s="6">
        <v>490467</v>
      </c>
      <c r="H412" s="119"/>
    </row>
    <row r="413" spans="2:8" x14ac:dyDescent="0.25">
      <c r="B413" s="2" t="s">
        <v>154</v>
      </c>
      <c r="C413" s="2" t="s">
        <v>176</v>
      </c>
      <c r="D413" s="2">
        <v>3881</v>
      </c>
      <c r="E413" s="2" t="s">
        <v>584</v>
      </c>
      <c r="F413" s="2" t="s">
        <v>9</v>
      </c>
      <c r="G413" s="6">
        <v>355521</v>
      </c>
      <c r="H413" s="119"/>
    </row>
    <row r="414" spans="2:8" x14ac:dyDescent="0.25">
      <c r="B414" s="2" t="s">
        <v>154</v>
      </c>
      <c r="C414" s="2" t="s">
        <v>176</v>
      </c>
      <c r="D414" s="2">
        <v>3882</v>
      </c>
      <c r="E414" s="2" t="s">
        <v>585</v>
      </c>
      <c r="F414" s="2" t="s">
        <v>9</v>
      </c>
      <c r="G414" s="6">
        <v>1737983</v>
      </c>
      <c r="H414" s="119"/>
    </row>
    <row r="415" spans="2:8" x14ac:dyDescent="0.25">
      <c r="B415" s="2" t="s">
        <v>154</v>
      </c>
      <c r="C415" s="2" t="s">
        <v>176</v>
      </c>
      <c r="D415" s="2">
        <v>3883</v>
      </c>
      <c r="E415" s="2" t="s">
        <v>586</v>
      </c>
      <c r="F415" s="2" t="s">
        <v>9</v>
      </c>
      <c r="G415" s="6">
        <v>2422788</v>
      </c>
      <c r="H415" s="119"/>
    </row>
    <row r="416" spans="2:8" x14ac:dyDescent="0.25">
      <c r="B416" s="2" t="s">
        <v>154</v>
      </c>
      <c r="C416" s="2" t="s">
        <v>176</v>
      </c>
      <c r="D416" s="2">
        <v>3884</v>
      </c>
      <c r="E416" s="2" t="s">
        <v>587</v>
      </c>
      <c r="F416" s="2" t="s">
        <v>9</v>
      </c>
      <c r="G416" s="6">
        <v>2195087</v>
      </c>
      <c r="H416" s="119"/>
    </row>
    <row r="417" spans="2:8" x14ac:dyDescent="0.25">
      <c r="B417" s="2" t="s">
        <v>154</v>
      </c>
      <c r="C417" s="2" t="s">
        <v>176</v>
      </c>
      <c r="D417" s="2">
        <v>3885</v>
      </c>
      <c r="E417" s="2" t="s">
        <v>588</v>
      </c>
      <c r="F417" s="2" t="s">
        <v>9</v>
      </c>
      <c r="G417" s="6">
        <v>2723260</v>
      </c>
      <c r="H417" s="119"/>
    </row>
    <row r="418" spans="2:8" x14ac:dyDescent="0.25">
      <c r="B418" s="2" t="s">
        <v>154</v>
      </c>
      <c r="C418" s="2" t="s">
        <v>176</v>
      </c>
      <c r="D418" s="2">
        <v>3886</v>
      </c>
      <c r="E418" s="2" t="s">
        <v>589</v>
      </c>
      <c r="F418" s="2" t="s">
        <v>9</v>
      </c>
      <c r="G418" s="6">
        <v>2712579</v>
      </c>
      <c r="H418" s="119"/>
    </row>
    <row r="419" spans="2:8" x14ac:dyDescent="0.25">
      <c r="B419" s="2" t="s">
        <v>154</v>
      </c>
      <c r="C419" s="2" t="s">
        <v>176</v>
      </c>
      <c r="D419" s="2">
        <v>3887</v>
      </c>
      <c r="E419" s="2" t="s">
        <v>590</v>
      </c>
      <c r="F419" s="2" t="s">
        <v>9</v>
      </c>
      <c r="G419" s="6">
        <v>2984317</v>
      </c>
      <c r="H419" s="119"/>
    </row>
    <row r="420" spans="2:8" x14ac:dyDescent="0.25">
      <c r="B420" s="2" t="s">
        <v>154</v>
      </c>
      <c r="C420" s="2" t="s">
        <v>176</v>
      </c>
      <c r="D420" s="2">
        <v>3888</v>
      </c>
      <c r="E420" s="2" t="s">
        <v>591</v>
      </c>
      <c r="F420" s="2" t="s">
        <v>9</v>
      </c>
      <c r="G420" s="6">
        <v>2996588</v>
      </c>
      <c r="H420" s="119"/>
    </row>
    <row r="421" spans="2:8" x14ac:dyDescent="0.25">
      <c r="B421" s="2" t="s">
        <v>154</v>
      </c>
      <c r="C421" s="2" t="s">
        <v>176</v>
      </c>
      <c r="D421" s="2">
        <v>3889</v>
      </c>
      <c r="E421" s="2" t="s">
        <v>592</v>
      </c>
      <c r="F421" s="2" t="s">
        <v>9</v>
      </c>
      <c r="G421" s="6">
        <v>1806228</v>
      </c>
      <c r="H421" s="119"/>
    </row>
    <row r="422" spans="2:8" x14ac:dyDescent="0.25">
      <c r="B422" s="2" t="s">
        <v>154</v>
      </c>
      <c r="C422" s="2" t="s">
        <v>176</v>
      </c>
      <c r="D422" s="2">
        <v>3890</v>
      </c>
      <c r="E422" s="2" t="s">
        <v>593</v>
      </c>
      <c r="F422" s="2" t="s">
        <v>9</v>
      </c>
      <c r="G422" s="6">
        <v>1812745</v>
      </c>
      <c r="H422" s="119"/>
    </row>
    <row r="423" spans="2:8" x14ac:dyDescent="0.25">
      <c r="B423" s="2" t="s">
        <v>154</v>
      </c>
      <c r="C423" s="2" t="s">
        <v>176</v>
      </c>
      <c r="D423" s="2">
        <v>3891</v>
      </c>
      <c r="E423" s="2" t="s">
        <v>594</v>
      </c>
      <c r="F423" s="2" t="s">
        <v>9</v>
      </c>
      <c r="G423" s="6">
        <v>2412552</v>
      </c>
      <c r="H423" s="119"/>
    </row>
    <row r="424" spans="2:8" x14ac:dyDescent="0.25">
      <c r="B424" s="2" t="s">
        <v>154</v>
      </c>
      <c r="C424" s="2" t="s">
        <v>176</v>
      </c>
      <c r="D424" s="2">
        <v>3892</v>
      </c>
      <c r="E424" s="2" t="s">
        <v>595</v>
      </c>
      <c r="F424" s="2" t="s">
        <v>9</v>
      </c>
      <c r="G424" s="6">
        <v>2952538</v>
      </c>
      <c r="H424" s="119"/>
    </row>
    <row r="425" spans="2:8" x14ac:dyDescent="0.25">
      <c r="B425" s="2" t="s">
        <v>154</v>
      </c>
      <c r="C425" s="2" t="s">
        <v>176</v>
      </c>
      <c r="D425" s="2">
        <v>3893</v>
      </c>
      <c r="E425" s="2" t="s">
        <v>596</v>
      </c>
      <c r="F425" s="2" t="s">
        <v>9</v>
      </c>
      <c r="G425" s="6">
        <v>2964809</v>
      </c>
      <c r="H425" s="119"/>
    </row>
    <row r="426" spans="2:8" x14ac:dyDescent="0.25">
      <c r="B426" s="2" t="s">
        <v>154</v>
      </c>
      <c r="C426" s="2" t="s">
        <v>176</v>
      </c>
      <c r="D426" s="2">
        <v>3894</v>
      </c>
      <c r="E426" s="2" t="s">
        <v>597</v>
      </c>
      <c r="F426" s="2" t="s">
        <v>9</v>
      </c>
      <c r="G426" s="6">
        <v>3265131</v>
      </c>
      <c r="H426" s="119"/>
    </row>
    <row r="427" spans="2:8" x14ac:dyDescent="0.25">
      <c r="B427" s="2" t="s">
        <v>154</v>
      </c>
      <c r="C427" s="2" t="s">
        <v>176</v>
      </c>
      <c r="D427" s="2">
        <v>3895</v>
      </c>
      <c r="E427" s="2" t="s">
        <v>598</v>
      </c>
      <c r="F427" s="2" t="s">
        <v>9</v>
      </c>
      <c r="G427" s="6">
        <v>3278991</v>
      </c>
      <c r="H427" s="119"/>
    </row>
    <row r="428" spans="2:8" x14ac:dyDescent="0.25">
      <c r="B428" s="2" t="s">
        <v>154</v>
      </c>
      <c r="C428" s="2" t="s">
        <v>176</v>
      </c>
      <c r="D428" s="2">
        <v>3896</v>
      </c>
      <c r="E428" s="2" t="s">
        <v>599</v>
      </c>
      <c r="F428" s="2" t="s">
        <v>9</v>
      </c>
      <c r="G428" s="6">
        <v>2203734</v>
      </c>
      <c r="H428" s="119"/>
    </row>
    <row r="429" spans="2:8" x14ac:dyDescent="0.25">
      <c r="B429" s="2" t="s">
        <v>154</v>
      </c>
      <c r="C429" s="2" t="s">
        <v>176</v>
      </c>
      <c r="D429" s="2">
        <v>3897</v>
      </c>
      <c r="E429" s="2" t="s">
        <v>600</v>
      </c>
      <c r="F429" s="2" t="s">
        <v>9</v>
      </c>
      <c r="G429" s="6">
        <v>2336193</v>
      </c>
      <c r="H429" s="119"/>
    </row>
    <row r="430" spans="2:8" x14ac:dyDescent="0.25">
      <c r="B430" s="2" t="s">
        <v>154</v>
      </c>
      <c r="C430" s="2" t="s">
        <v>176</v>
      </c>
      <c r="D430" s="2">
        <v>3898</v>
      </c>
      <c r="E430" s="2" t="s">
        <v>601</v>
      </c>
      <c r="F430" s="2" t="s">
        <v>9</v>
      </c>
      <c r="G430" s="6">
        <v>2692394</v>
      </c>
      <c r="H430" s="119"/>
    </row>
    <row r="431" spans="2:8" x14ac:dyDescent="0.25">
      <c r="B431" s="2" t="s">
        <v>154</v>
      </c>
      <c r="C431" s="2" t="s">
        <v>176</v>
      </c>
      <c r="D431" s="2">
        <v>3899</v>
      </c>
      <c r="E431" s="2" t="s">
        <v>602</v>
      </c>
      <c r="F431" s="2" t="s">
        <v>9</v>
      </c>
      <c r="G431" s="6">
        <v>3436680</v>
      </c>
      <c r="H431" s="119"/>
    </row>
    <row r="432" spans="2:8" x14ac:dyDescent="0.25">
      <c r="B432" s="2" t="s">
        <v>154</v>
      </c>
      <c r="C432" s="2" t="s">
        <v>176</v>
      </c>
      <c r="D432" s="2">
        <v>3900</v>
      </c>
      <c r="E432" s="2" t="s">
        <v>603</v>
      </c>
      <c r="F432" s="2" t="s">
        <v>12</v>
      </c>
      <c r="G432" s="6">
        <v>1221272</v>
      </c>
      <c r="H432" s="119"/>
    </row>
    <row r="433" spans="2:8" x14ac:dyDescent="0.25">
      <c r="B433" s="2" t="s">
        <v>154</v>
      </c>
      <c r="C433" s="2" t="s">
        <v>176</v>
      </c>
      <c r="D433" s="2">
        <v>3901</v>
      </c>
      <c r="E433" s="2" t="s">
        <v>604</v>
      </c>
      <c r="F433" s="2" t="s">
        <v>12</v>
      </c>
      <c r="G433" s="6">
        <v>17840</v>
      </c>
      <c r="H433" s="119"/>
    </row>
    <row r="434" spans="2:8" x14ac:dyDescent="0.25">
      <c r="B434" s="2" t="s">
        <v>154</v>
      </c>
      <c r="C434" s="2" t="s">
        <v>176</v>
      </c>
      <c r="D434" s="2">
        <v>3902</v>
      </c>
      <c r="E434" s="2" t="s">
        <v>605</v>
      </c>
      <c r="F434" s="2" t="s">
        <v>12</v>
      </c>
      <c r="G434" s="6">
        <v>33851</v>
      </c>
      <c r="H434" s="119"/>
    </row>
    <row r="435" spans="2:8" x14ac:dyDescent="0.25">
      <c r="B435" s="2" t="s">
        <v>154</v>
      </c>
      <c r="C435" s="2" t="s">
        <v>176</v>
      </c>
      <c r="D435" s="2">
        <v>3903</v>
      </c>
      <c r="E435" s="2" t="s">
        <v>606</v>
      </c>
      <c r="F435" s="2" t="s">
        <v>12</v>
      </c>
      <c r="G435" s="6">
        <v>56211</v>
      </c>
      <c r="H435" s="119"/>
    </row>
    <row r="436" spans="2:8" x14ac:dyDescent="0.25">
      <c r="B436" s="2" t="s">
        <v>154</v>
      </c>
      <c r="C436" s="2" t="s">
        <v>176</v>
      </c>
      <c r="D436" s="2">
        <v>3904</v>
      </c>
      <c r="E436" s="2" t="s">
        <v>607</v>
      </c>
      <c r="F436" s="2" t="s">
        <v>12</v>
      </c>
      <c r="G436" s="6">
        <v>26418</v>
      </c>
      <c r="H436" s="119"/>
    </row>
    <row r="437" spans="2:8" x14ac:dyDescent="0.25">
      <c r="B437" s="2" t="s">
        <v>154</v>
      </c>
      <c r="C437" s="2" t="s">
        <v>176</v>
      </c>
      <c r="D437" s="2">
        <v>3905</v>
      </c>
      <c r="E437" s="2" t="s">
        <v>608</v>
      </c>
      <c r="F437" s="2" t="s">
        <v>12</v>
      </c>
      <c r="G437" s="6">
        <v>75359</v>
      </c>
      <c r="H437" s="119"/>
    </row>
    <row r="438" spans="2:8" x14ac:dyDescent="0.25">
      <c r="B438" s="2" t="s">
        <v>154</v>
      </c>
      <c r="C438" s="2" t="s">
        <v>176</v>
      </c>
      <c r="D438" s="2">
        <v>3906</v>
      </c>
      <c r="E438" s="2" t="s">
        <v>609</v>
      </c>
      <c r="F438" s="2" t="s">
        <v>12</v>
      </c>
      <c r="G438" s="6">
        <v>967514</v>
      </c>
      <c r="H438" s="119"/>
    </row>
    <row r="439" spans="2:8" x14ac:dyDescent="0.25">
      <c r="B439" s="2" t="s">
        <v>154</v>
      </c>
      <c r="C439" s="2" t="s">
        <v>176</v>
      </c>
      <c r="D439" s="2">
        <v>3907</v>
      </c>
      <c r="E439" s="2" t="s">
        <v>610</v>
      </c>
      <c r="F439" s="2" t="s">
        <v>12</v>
      </c>
      <c r="G439" s="6">
        <v>972473</v>
      </c>
      <c r="H439" s="119"/>
    </row>
    <row r="440" spans="2:8" x14ac:dyDescent="0.25">
      <c r="B440" s="2" t="s">
        <v>154</v>
      </c>
      <c r="C440" s="2" t="s">
        <v>176</v>
      </c>
      <c r="D440" s="2">
        <v>3908</v>
      </c>
      <c r="E440" s="2" t="s">
        <v>611</v>
      </c>
      <c r="F440" s="2" t="s">
        <v>9</v>
      </c>
      <c r="G440" s="6">
        <v>2008823</v>
      </c>
      <c r="H440" s="119"/>
    </row>
    <row r="441" spans="2:8" x14ac:dyDescent="0.25">
      <c r="B441" s="2" t="s">
        <v>154</v>
      </c>
      <c r="C441" s="2" t="s">
        <v>176</v>
      </c>
      <c r="D441" s="2">
        <v>3909</v>
      </c>
      <c r="E441" s="2" t="s">
        <v>612</v>
      </c>
      <c r="F441" s="2" t="s">
        <v>9</v>
      </c>
      <c r="G441" s="6">
        <v>1932347</v>
      </c>
      <c r="H441" s="119"/>
    </row>
    <row r="442" spans="2:8" x14ac:dyDescent="0.25">
      <c r="B442" s="2" t="s">
        <v>154</v>
      </c>
      <c r="C442" s="2" t="s">
        <v>399</v>
      </c>
      <c r="D442" s="2">
        <v>3910</v>
      </c>
      <c r="E442" s="2" t="s">
        <v>613</v>
      </c>
      <c r="F442" s="2" t="s">
        <v>159</v>
      </c>
      <c r="G442" s="6">
        <v>473681</v>
      </c>
      <c r="H442" s="119"/>
    </row>
    <row r="443" spans="2:8" x14ac:dyDescent="0.25">
      <c r="B443" s="2" t="s">
        <v>154</v>
      </c>
      <c r="C443" s="2" t="s">
        <v>176</v>
      </c>
      <c r="D443" s="2">
        <v>3919</v>
      </c>
      <c r="E443" s="2" t="s">
        <v>614</v>
      </c>
      <c r="F443" s="2" t="s">
        <v>12</v>
      </c>
      <c r="G443" s="6">
        <v>387871</v>
      </c>
      <c r="H443" s="119"/>
    </row>
    <row r="444" spans="2:8" x14ac:dyDescent="0.25">
      <c r="B444" s="2" t="s">
        <v>154</v>
      </c>
      <c r="C444" s="2" t="s">
        <v>176</v>
      </c>
      <c r="D444" s="2">
        <v>3920</v>
      </c>
      <c r="E444" s="2" t="s">
        <v>615</v>
      </c>
      <c r="F444" s="2" t="s">
        <v>12</v>
      </c>
      <c r="G444" s="6">
        <v>485106</v>
      </c>
      <c r="H444" s="119"/>
    </row>
    <row r="445" spans="2:8" x14ac:dyDescent="0.25">
      <c r="B445" s="2" t="s">
        <v>154</v>
      </c>
      <c r="C445" s="2" t="s">
        <v>176</v>
      </c>
      <c r="D445" s="2">
        <v>3921</v>
      </c>
      <c r="E445" s="2" t="s">
        <v>616</v>
      </c>
      <c r="F445" s="2" t="s">
        <v>12</v>
      </c>
      <c r="G445" s="6">
        <v>569600</v>
      </c>
      <c r="H445" s="119"/>
    </row>
    <row r="446" spans="2:8" x14ac:dyDescent="0.25">
      <c r="B446" s="2" t="s">
        <v>154</v>
      </c>
      <c r="C446" s="2" t="s">
        <v>176</v>
      </c>
      <c r="D446" s="2">
        <v>3922</v>
      </c>
      <c r="E446" s="2" t="s">
        <v>617</v>
      </c>
      <c r="F446" s="2" t="s">
        <v>12</v>
      </c>
      <c r="G446" s="6">
        <v>771747</v>
      </c>
      <c r="H446" s="119"/>
    </row>
    <row r="447" spans="2:8" x14ac:dyDescent="0.25">
      <c r="B447" s="2" t="s">
        <v>154</v>
      </c>
      <c r="C447" s="2" t="s">
        <v>176</v>
      </c>
      <c r="D447" s="2">
        <v>3923</v>
      </c>
      <c r="E447" s="2" t="s">
        <v>618</v>
      </c>
      <c r="F447" s="2" t="s">
        <v>12</v>
      </c>
      <c r="G447" s="6">
        <v>962731</v>
      </c>
      <c r="H447" s="119"/>
    </row>
    <row r="448" spans="2:8" x14ac:dyDescent="0.25">
      <c r="B448" s="2" t="s">
        <v>154</v>
      </c>
      <c r="C448" s="2" t="s">
        <v>176</v>
      </c>
      <c r="D448" s="2">
        <v>3924</v>
      </c>
      <c r="E448" s="2" t="s">
        <v>619</v>
      </c>
      <c r="F448" s="2" t="s">
        <v>12</v>
      </c>
      <c r="G448" s="6">
        <v>1364922</v>
      </c>
      <c r="H448" s="119"/>
    </row>
    <row r="449" spans="2:8" x14ac:dyDescent="0.25">
      <c r="B449" s="2" t="s">
        <v>154</v>
      </c>
      <c r="C449" s="2" t="s">
        <v>176</v>
      </c>
      <c r="D449" s="2">
        <v>3925</v>
      </c>
      <c r="E449" s="2" t="s">
        <v>620</v>
      </c>
      <c r="F449" s="2" t="s">
        <v>12</v>
      </c>
      <c r="G449" s="6">
        <v>1245775</v>
      </c>
      <c r="H449" s="119"/>
    </row>
    <row r="450" spans="2:8" x14ac:dyDescent="0.25">
      <c r="B450" s="2" t="s">
        <v>154</v>
      </c>
      <c r="C450" s="2" t="s">
        <v>176</v>
      </c>
      <c r="D450" s="2">
        <v>3932</v>
      </c>
      <c r="E450" s="2" t="s">
        <v>621</v>
      </c>
      <c r="F450" s="2" t="s">
        <v>12</v>
      </c>
      <c r="G450" s="6">
        <v>38041</v>
      </c>
      <c r="H450" s="119"/>
    </row>
    <row r="451" spans="2:8" x14ac:dyDescent="0.25">
      <c r="B451" s="2" t="s">
        <v>154</v>
      </c>
      <c r="C451" s="2" t="s">
        <v>176</v>
      </c>
      <c r="D451" s="2">
        <v>3933</v>
      </c>
      <c r="E451" s="2" t="s">
        <v>622</v>
      </c>
      <c r="F451" s="2" t="s">
        <v>12</v>
      </c>
      <c r="G451" s="6">
        <v>58176</v>
      </c>
      <c r="H451" s="119"/>
    </row>
    <row r="452" spans="2:8" x14ac:dyDescent="0.25">
      <c r="B452" s="2" t="s">
        <v>154</v>
      </c>
      <c r="C452" s="2" t="s">
        <v>176</v>
      </c>
      <c r="D452" s="2">
        <v>3934</v>
      </c>
      <c r="E452" s="2" t="s">
        <v>623</v>
      </c>
      <c r="F452" s="2" t="s">
        <v>12</v>
      </c>
      <c r="G452" s="6">
        <v>110966</v>
      </c>
      <c r="H452" s="119"/>
    </row>
    <row r="453" spans="2:8" x14ac:dyDescent="0.25">
      <c r="B453" s="2" t="s">
        <v>154</v>
      </c>
      <c r="C453" s="2" t="s">
        <v>176</v>
      </c>
      <c r="D453" s="2">
        <v>3935</v>
      </c>
      <c r="E453" s="2" t="s">
        <v>624</v>
      </c>
      <c r="F453" s="2" t="s">
        <v>12</v>
      </c>
      <c r="G453" s="6">
        <v>137099</v>
      </c>
      <c r="H453" s="119"/>
    </row>
    <row r="454" spans="2:8" x14ac:dyDescent="0.25">
      <c r="B454" s="2" t="s">
        <v>154</v>
      </c>
      <c r="C454" s="2" t="s">
        <v>176</v>
      </c>
      <c r="D454" s="2">
        <v>3936</v>
      </c>
      <c r="E454" s="2" t="s">
        <v>625</v>
      </c>
      <c r="F454" s="2" t="s">
        <v>12</v>
      </c>
      <c r="G454" s="6">
        <v>174241</v>
      </c>
      <c r="H454" s="119"/>
    </row>
    <row r="455" spans="2:8" x14ac:dyDescent="0.25">
      <c r="B455" s="2" t="s">
        <v>154</v>
      </c>
      <c r="C455" s="2" t="s">
        <v>176</v>
      </c>
      <c r="D455" s="2">
        <v>3937</v>
      </c>
      <c r="E455" s="2" t="s">
        <v>626</v>
      </c>
      <c r="F455" s="2" t="s">
        <v>12</v>
      </c>
      <c r="G455" s="6">
        <v>225904</v>
      </c>
      <c r="H455" s="119"/>
    </row>
    <row r="456" spans="2:8" x14ac:dyDescent="0.25">
      <c r="B456" s="2" t="s">
        <v>154</v>
      </c>
      <c r="C456" s="2" t="s">
        <v>176</v>
      </c>
      <c r="D456" s="2">
        <v>3938</v>
      </c>
      <c r="E456" s="2" t="s">
        <v>627</v>
      </c>
      <c r="F456" s="2" t="s">
        <v>12</v>
      </c>
      <c r="G456" s="6">
        <v>271083</v>
      </c>
      <c r="H456" s="119"/>
    </row>
    <row r="457" spans="2:8" x14ac:dyDescent="0.25">
      <c r="B457" s="2" t="s">
        <v>154</v>
      </c>
      <c r="C457" s="2" t="s">
        <v>176</v>
      </c>
      <c r="D457" s="2">
        <v>3939</v>
      </c>
      <c r="E457" s="2" t="s">
        <v>628</v>
      </c>
      <c r="F457" s="2" t="s">
        <v>12</v>
      </c>
      <c r="G457" s="6">
        <v>382583</v>
      </c>
      <c r="H457" s="119"/>
    </row>
    <row r="458" spans="2:8" x14ac:dyDescent="0.25">
      <c r="B458" s="2" t="s">
        <v>154</v>
      </c>
      <c r="C458" s="2" t="s">
        <v>176</v>
      </c>
      <c r="D458" s="2">
        <v>3944</v>
      </c>
      <c r="E458" s="2" t="s">
        <v>629</v>
      </c>
      <c r="F458" s="2" t="s">
        <v>12</v>
      </c>
      <c r="G458" s="6">
        <v>389866</v>
      </c>
      <c r="H458" s="119"/>
    </row>
    <row r="459" spans="2:8" x14ac:dyDescent="0.25">
      <c r="B459" s="2" t="s">
        <v>154</v>
      </c>
      <c r="C459" s="2" t="s">
        <v>176</v>
      </c>
      <c r="D459" s="2">
        <v>3945</v>
      </c>
      <c r="E459" s="2" t="s">
        <v>630</v>
      </c>
      <c r="F459" s="2" t="s">
        <v>12</v>
      </c>
      <c r="G459" s="6">
        <v>471316</v>
      </c>
      <c r="H459" s="119"/>
    </row>
    <row r="460" spans="2:8" x14ac:dyDescent="0.25">
      <c r="B460" s="2" t="s">
        <v>154</v>
      </c>
      <c r="C460" s="2" t="s">
        <v>176</v>
      </c>
      <c r="D460" s="2">
        <v>3946</v>
      </c>
      <c r="E460" s="2" t="s">
        <v>631</v>
      </c>
      <c r="F460" s="2" t="s">
        <v>12</v>
      </c>
      <c r="G460" s="6">
        <v>586724</v>
      </c>
      <c r="H460" s="119"/>
    </row>
    <row r="461" spans="2:8" x14ac:dyDescent="0.25">
      <c r="B461" s="2" t="s">
        <v>154</v>
      </c>
      <c r="C461" s="2" t="s">
        <v>176</v>
      </c>
      <c r="D461" s="2">
        <v>3947</v>
      </c>
      <c r="E461" s="2" t="s">
        <v>632</v>
      </c>
      <c r="F461" s="2" t="s">
        <v>12</v>
      </c>
      <c r="G461" s="6">
        <v>736522</v>
      </c>
      <c r="H461" s="119"/>
    </row>
    <row r="462" spans="2:8" x14ac:dyDescent="0.25">
      <c r="B462" s="2" t="s">
        <v>154</v>
      </c>
      <c r="C462" s="2" t="s">
        <v>176</v>
      </c>
      <c r="D462" s="2">
        <v>3948</v>
      </c>
      <c r="E462" s="2" t="s">
        <v>633</v>
      </c>
      <c r="F462" s="2" t="s">
        <v>12</v>
      </c>
      <c r="G462" s="6">
        <v>902762</v>
      </c>
      <c r="H462" s="119"/>
    </row>
    <row r="463" spans="2:8" x14ac:dyDescent="0.25">
      <c r="B463" s="2" t="s">
        <v>154</v>
      </c>
      <c r="C463" s="2" t="s">
        <v>176</v>
      </c>
      <c r="D463" s="2">
        <v>3949</v>
      </c>
      <c r="E463" s="2" t="s">
        <v>634</v>
      </c>
      <c r="F463" s="2" t="s">
        <v>12</v>
      </c>
      <c r="G463" s="6">
        <v>1028827</v>
      </c>
      <c r="H463" s="119"/>
    </row>
    <row r="464" spans="2:8" x14ac:dyDescent="0.25">
      <c r="B464" s="2" t="s">
        <v>154</v>
      </c>
      <c r="C464" s="2" t="s">
        <v>176</v>
      </c>
      <c r="D464" s="2">
        <v>3950</v>
      </c>
      <c r="E464" s="2" t="s">
        <v>635</v>
      </c>
      <c r="F464" s="2" t="s">
        <v>12</v>
      </c>
      <c r="G464" s="6">
        <v>1243514</v>
      </c>
      <c r="H464" s="119"/>
    </row>
    <row r="465" spans="2:8" x14ac:dyDescent="0.25">
      <c r="B465" s="2" t="s">
        <v>154</v>
      </c>
      <c r="C465" s="2" t="s">
        <v>176</v>
      </c>
      <c r="D465" s="2">
        <v>3951</v>
      </c>
      <c r="E465" s="2" t="s">
        <v>636</v>
      </c>
      <c r="F465" s="2" t="s">
        <v>12</v>
      </c>
      <c r="G465" s="6">
        <v>1420673</v>
      </c>
      <c r="H465" s="119"/>
    </row>
    <row r="466" spans="2:8" x14ac:dyDescent="0.25">
      <c r="B466" s="2" t="s">
        <v>154</v>
      </c>
      <c r="C466" s="2" t="s">
        <v>176</v>
      </c>
      <c r="D466" s="2">
        <v>3952</v>
      </c>
      <c r="E466" s="2" t="s">
        <v>637</v>
      </c>
      <c r="F466" s="2" t="s">
        <v>12</v>
      </c>
      <c r="G466" s="6">
        <v>1622956</v>
      </c>
      <c r="H466" s="119"/>
    </row>
    <row r="467" spans="2:8" x14ac:dyDescent="0.25">
      <c r="B467" s="2" t="s">
        <v>154</v>
      </c>
      <c r="C467" s="2" t="s">
        <v>176</v>
      </c>
      <c r="D467" s="2">
        <v>3953</v>
      </c>
      <c r="E467" s="2" t="s">
        <v>638</v>
      </c>
      <c r="F467" s="2" t="s">
        <v>12</v>
      </c>
      <c r="G467" s="6">
        <v>1831759</v>
      </c>
      <c r="H467" s="119"/>
    </row>
    <row r="468" spans="2:8" x14ac:dyDescent="0.25">
      <c r="B468" s="2" t="s">
        <v>154</v>
      </c>
      <c r="C468" s="2" t="s">
        <v>176</v>
      </c>
      <c r="D468" s="2">
        <v>3954</v>
      </c>
      <c r="E468" s="2" t="s">
        <v>639</v>
      </c>
      <c r="F468" s="2" t="s">
        <v>12</v>
      </c>
      <c r="G468" s="6">
        <v>2025648</v>
      </c>
      <c r="H468" s="119"/>
    </row>
    <row r="469" spans="2:8" x14ac:dyDescent="0.25">
      <c r="B469" s="2" t="s">
        <v>154</v>
      </c>
      <c r="C469" s="2" t="s">
        <v>176</v>
      </c>
      <c r="D469" s="2">
        <v>3955</v>
      </c>
      <c r="E469" s="2" t="s">
        <v>640</v>
      </c>
      <c r="F469" s="2" t="s">
        <v>12</v>
      </c>
      <c r="G469" s="6">
        <v>2240235</v>
      </c>
      <c r="H469" s="119"/>
    </row>
    <row r="470" spans="2:8" x14ac:dyDescent="0.25">
      <c r="B470" s="2" t="s">
        <v>154</v>
      </c>
      <c r="C470" s="2" t="s">
        <v>176</v>
      </c>
      <c r="D470" s="2">
        <v>3956</v>
      </c>
      <c r="E470" s="2" t="s">
        <v>641</v>
      </c>
      <c r="F470" s="2" t="s">
        <v>12</v>
      </c>
      <c r="G470" s="6">
        <v>2480700</v>
      </c>
      <c r="H470" s="119"/>
    </row>
    <row r="471" spans="2:8" x14ac:dyDescent="0.25">
      <c r="B471" s="2" t="s">
        <v>154</v>
      </c>
      <c r="C471" s="2" t="s">
        <v>176</v>
      </c>
      <c r="D471" s="2">
        <v>3957</v>
      </c>
      <c r="E471" s="2" t="s">
        <v>642</v>
      </c>
      <c r="F471" s="2" t="s">
        <v>12</v>
      </c>
      <c r="G471" s="6">
        <v>3018690</v>
      </c>
      <c r="H471" s="119"/>
    </row>
    <row r="472" spans="2:8" x14ac:dyDescent="0.25">
      <c r="B472" s="2" t="s">
        <v>154</v>
      </c>
      <c r="C472" s="2" t="s">
        <v>176</v>
      </c>
      <c r="D472" s="2">
        <v>3958</v>
      </c>
      <c r="E472" s="2" t="s">
        <v>643</v>
      </c>
      <c r="F472" s="2" t="s">
        <v>12</v>
      </c>
      <c r="G472" s="6">
        <v>3365491</v>
      </c>
      <c r="H472" s="119"/>
    </row>
    <row r="473" spans="2:8" x14ac:dyDescent="0.25">
      <c r="B473" s="2" t="s">
        <v>154</v>
      </c>
      <c r="C473" s="2" t="s">
        <v>176</v>
      </c>
      <c r="D473" s="2">
        <v>3959</v>
      </c>
      <c r="E473" s="2" t="s">
        <v>644</v>
      </c>
      <c r="F473" s="2" t="s">
        <v>12</v>
      </c>
      <c r="G473" s="6">
        <v>3743867</v>
      </c>
      <c r="H473" s="119"/>
    </row>
    <row r="474" spans="2:8" x14ac:dyDescent="0.25">
      <c r="B474" s="2" t="s">
        <v>154</v>
      </c>
      <c r="C474" s="2" t="s">
        <v>176</v>
      </c>
      <c r="D474" s="2">
        <v>3960</v>
      </c>
      <c r="E474" s="2" t="s">
        <v>645</v>
      </c>
      <c r="F474" s="2" t="s">
        <v>12</v>
      </c>
      <c r="G474" s="6">
        <v>389866</v>
      </c>
      <c r="H474" s="119"/>
    </row>
    <row r="475" spans="2:8" x14ac:dyDescent="0.25">
      <c r="B475" s="2" t="s">
        <v>154</v>
      </c>
      <c r="C475" s="2" t="s">
        <v>176</v>
      </c>
      <c r="D475" s="2">
        <v>3961</v>
      </c>
      <c r="E475" s="2" t="s">
        <v>646</v>
      </c>
      <c r="F475" s="2" t="s">
        <v>12</v>
      </c>
      <c r="G475" s="6">
        <v>482931</v>
      </c>
      <c r="H475" s="119"/>
    </row>
    <row r="476" spans="2:8" x14ac:dyDescent="0.25">
      <c r="B476" s="2" t="s">
        <v>154</v>
      </c>
      <c r="C476" s="2" t="s">
        <v>176</v>
      </c>
      <c r="D476" s="2">
        <v>3962</v>
      </c>
      <c r="E476" s="2" t="s">
        <v>647</v>
      </c>
      <c r="F476" s="2" t="s">
        <v>12</v>
      </c>
      <c r="G476" s="6">
        <v>601099</v>
      </c>
      <c r="H476" s="119"/>
    </row>
    <row r="477" spans="2:8" x14ac:dyDescent="0.25">
      <c r="B477" s="2" t="s">
        <v>154</v>
      </c>
      <c r="C477" s="2" t="s">
        <v>176</v>
      </c>
      <c r="D477" s="2">
        <v>3963</v>
      </c>
      <c r="E477" s="2" t="s">
        <v>648</v>
      </c>
      <c r="F477" s="2" t="s">
        <v>12</v>
      </c>
      <c r="G477" s="6">
        <v>752658</v>
      </c>
      <c r="H477" s="119"/>
    </row>
    <row r="478" spans="2:8" x14ac:dyDescent="0.25">
      <c r="B478" s="2" t="s">
        <v>154</v>
      </c>
      <c r="C478" s="2" t="s">
        <v>176</v>
      </c>
      <c r="D478" s="2">
        <v>3964</v>
      </c>
      <c r="E478" s="2" t="s">
        <v>649</v>
      </c>
      <c r="F478" s="2" t="s">
        <v>12</v>
      </c>
      <c r="G478" s="6">
        <v>923325</v>
      </c>
      <c r="H478" s="119"/>
    </row>
    <row r="479" spans="2:8" x14ac:dyDescent="0.25">
      <c r="B479" s="2" t="s">
        <v>154</v>
      </c>
      <c r="C479" s="2" t="s">
        <v>176</v>
      </c>
      <c r="D479" s="2">
        <v>3965</v>
      </c>
      <c r="E479" s="2" t="s">
        <v>650</v>
      </c>
      <c r="F479" s="2" t="s">
        <v>12</v>
      </c>
      <c r="G479" s="6">
        <v>1047677</v>
      </c>
      <c r="H479" s="119"/>
    </row>
    <row r="480" spans="2:8" x14ac:dyDescent="0.25">
      <c r="B480" s="2" t="s">
        <v>154</v>
      </c>
      <c r="C480" s="2" t="s">
        <v>176</v>
      </c>
      <c r="D480" s="2">
        <v>3966</v>
      </c>
      <c r="E480" s="2" t="s">
        <v>651</v>
      </c>
      <c r="F480" s="2" t="s">
        <v>12</v>
      </c>
      <c r="G480" s="6">
        <v>1270408</v>
      </c>
      <c r="H480" s="119"/>
    </row>
    <row r="481" spans="2:8" x14ac:dyDescent="0.25">
      <c r="B481" s="2" t="s">
        <v>154</v>
      </c>
      <c r="C481" s="2" t="s">
        <v>176</v>
      </c>
      <c r="D481" s="2">
        <v>3967</v>
      </c>
      <c r="E481" s="2" t="s">
        <v>652</v>
      </c>
      <c r="F481" s="2" t="s">
        <v>12</v>
      </c>
      <c r="G481" s="6">
        <v>1452898</v>
      </c>
      <c r="H481" s="119"/>
    </row>
    <row r="482" spans="2:8" x14ac:dyDescent="0.25">
      <c r="B482" s="2" t="s">
        <v>154</v>
      </c>
      <c r="C482" s="2" t="s">
        <v>176</v>
      </c>
      <c r="D482" s="2">
        <v>3968</v>
      </c>
      <c r="E482" s="2" t="s">
        <v>653</v>
      </c>
      <c r="F482" s="2" t="s">
        <v>12</v>
      </c>
      <c r="G482" s="6">
        <v>1641853</v>
      </c>
      <c r="H482" s="119"/>
    </row>
    <row r="483" spans="2:8" x14ac:dyDescent="0.25">
      <c r="B483" s="2" t="s">
        <v>154</v>
      </c>
      <c r="C483" s="2" t="s">
        <v>176</v>
      </c>
      <c r="D483" s="2">
        <v>3969</v>
      </c>
      <c r="E483" s="2" t="s">
        <v>654</v>
      </c>
      <c r="F483" s="2" t="s">
        <v>12</v>
      </c>
      <c r="G483" s="6">
        <v>2046768</v>
      </c>
      <c r="H483" s="119"/>
    </row>
    <row r="484" spans="2:8" x14ac:dyDescent="0.25">
      <c r="B484" s="2" t="s">
        <v>154</v>
      </c>
      <c r="C484" s="2" t="s">
        <v>176</v>
      </c>
      <c r="D484" s="2">
        <v>3970</v>
      </c>
      <c r="E484" s="2" t="s">
        <v>655</v>
      </c>
      <c r="F484" s="2" t="s">
        <v>12</v>
      </c>
      <c r="G484" s="6">
        <v>2066822</v>
      </c>
      <c r="H484" s="119"/>
    </row>
    <row r="485" spans="2:8" x14ac:dyDescent="0.25">
      <c r="B485" s="2" t="s">
        <v>154</v>
      </c>
      <c r="C485" s="2" t="s">
        <v>176</v>
      </c>
      <c r="D485" s="2">
        <v>3971</v>
      </c>
      <c r="E485" s="2" t="s">
        <v>656</v>
      </c>
      <c r="F485" s="2" t="s">
        <v>12</v>
      </c>
      <c r="G485" s="6">
        <v>2371944</v>
      </c>
      <c r="H485" s="119"/>
    </row>
    <row r="486" spans="2:8" x14ac:dyDescent="0.25">
      <c r="B486" s="2" t="s">
        <v>154</v>
      </c>
      <c r="C486" s="2" t="s">
        <v>176</v>
      </c>
      <c r="D486" s="2">
        <v>3972</v>
      </c>
      <c r="E486" s="2" t="s">
        <v>657</v>
      </c>
      <c r="F486" s="2" t="s">
        <v>12</v>
      </c>
      <c r="G486" s="6">
        <v>2490506</v>
      </c>
      <c r="H486" s="119"/>
    </row>
    <row r="487" spans="2:8" x14ac:dyDescent="0.25">
      <c r="B487" s="2" t="s">
        <v>154</v>
      </c>
      <c r="C487" s="2" t="s">
        <v>176</v>
      </c>
      <c r="D487" s="2">
        <v>3973</v>
      </c>
      <c r="E487" s="2" t="s">
        <v>658</v>
      </c>
      <c r="F487" s="2" t="s">
        <v>12</v>
      </c>
      <c r="G487" s="6">
        <v>3031209</v>
      </c>
      <c r="H487" s="119"/>
    </row>
    <row r="488" spans="2:8" x14ac:dyDescent="0.25">
      <c r="B488" s="2" t="s">
        <v>154</v>
      </c>
      <c r="C488" s="2" t="s">
        <v>176</v>
      </c>
      <c r="D488" s="2">
        <v>3974</v>
      </c>
      <c r="E488" s="2" t="s">
        <v>659</v>
      </c>
      <c r="F488" s="2" t="s">
        <v>12</v>
      </c>
      <c r="G488" s="6">
        <v>3413900</v>
      </c>
      <c r="H488" s="119"/>
    </row>
    <row r="489" spans="2:8" x14ac:dyDescent="0.25">
      <c r="B489" s="2" t="s">
        <v>154</v>
      </c>
      <c r="C489" s="2" t="s">
        <v>176</v>
      </c>
      <c r="D489" s="2">
        <v>3975</v>
      </c>
      <c r="E489" s="2" t="s">
        <v>660</v>
      </c>
      <c r="F489" s="2" t="s">
        <v>12</v>
      </c>
      <c r="G489" s="6">
        <v>389866</v>
      </c>
      <c r="H489" s="119"/>
    </row>
    <row r="490" spans="2:8" x14ac:dyDescent="0.25">
      <c r="B490" s="2" t="s">
        <v>154</v>
      </c>
      <c r="C490" s="2" t="s">
        <v>176</v>
      </c>
      <c r="D490" s="2">
        <v>3976</v>
      </c>
      <c r="E490" s="2" t="s">
        <v>661</v>
      </c>
      <c r="F490" s="2" t="s">
        <v>12</v>
      </c>
      <c r="G490" s="6">
        <v>507159</v>
      </c>
      <c r="H490" s="119"/>
    </row>
    <row r="491" spans="2:8" x14ac:dyDescent="0.25">
      <c r="B491" s="2" t="s">
        <v>154</v>
      </c>
      <c r="C491" s="2" t="s">
        <v>176</v>
      </c>
      <c r="D491" s="2">
        <v>3977</v>
      </c>
      <c r="E491" s="2" t="s">
        <v>662</v>
      </c>
      <c r="F491" s="2" t="s">
        <v>12</v>
      </c>
      <c r="G491" s="6">
        <v>630659</v>
      </c>
      <c r="H491" s="119"/>
    </row>
    <row r="492" spans="2:8" x14ac:dyDescent="0.25">
      <c r="B492" s="2" t="s">
        <v>154</v>
      </c>
      <c r="C492" s="2" t="s">
        <v>176</v>
      </c>
      <c r="D492" s="2">
        <v>3978</v>
      </c>
      <c r="E492" s="2" t="s">
        <v>663</v>
      </c>
      <c r="F492" s="2" t="s">
        <v>12</v>
      </c>
      <c r="G492" s="6">
        <v>789405</v>
      </c>
      <c r="H492" s="119"/>
    </row>
    <row r="493" spans="2:8" x14ac:dyDescent="0.25">
      <c r="B493" s="2" t="s">
        <v>154</v>
      </c>
      <c r="C493" s="2" t="s">
        <v>176</v>
      </c>
      <c r="D493" s="2">
        <v>3979</v>
      </c>
      <c r="E493" s="2" t="s">
        <v>664</v>
      </c>
      <c r="F493" s="2" t="s">
        <v>12</v>
      </c>
      <c r="G493" s="6">
        <v>970830</v>
      </c>
      <c r="H493" s="119"/>
    </row>
    <row r="494" spans="2:8" x14ac:dyDescent="0.25">
      <c r="B494" s="2" t="s">
        <v>154</v>
      </c>
      <c r="C494" s="2" t="s">
        <v>176</v>
      </c>
      <c r="D494" s="2">
        <v>3980</v>
      </c>
      <c r="E494" s="2" t="s">
        <v>665</v>
      </c>
      <c r="F494" s="2" t="s">
        <v>12</v>
      </c>
      <c r="G494" s="6">
        <v>1099609</v>
      </c>
      <c r="H494" s="119"/>
    </row>
    <row r="495" spans="2:8" x14ac:dyDescent="0.25">
      <c r="B495" s="2" t="s">
        <v>154</v>
      </c>
      <c r="C495" s="2" t="s">
        <v>176</v>
      </c>
      <c r="D495" s="2">
        <v>3981</v>
      </c>
      <c r="E495" s="2" t="s">
        <v>666</v>
      </c>
      <c r="F495" s="2" t="s">
        <v>12</v>
      </c>
      <c r="G495" s="6">
        <v>1332240</v>
      </c>
      <c r="H495" s="119"/>
    </row>
    <row r="496" spans="2:8" x14ac:dyDescent="0.25">
      <c r="B496" s="2" t="s">
        <v>154</v>
      </c>
      <c r="C496" s="2" t="s">
        <v>176</v>
      </c>
      <c r="D496" s="2">
        <v>3982</v>
      </c>
      <c r="E496" s="2" t="s">
        <v>667</v>
      </c>
      <c r="F496" s="2" t="s">
        <v>12</v>
      </c>
      <c r="G496" s="6">
        <v>1521061</v>
      </c>
      <c r="H496" s="119"/>
    </row>
    <row r="497" spans="2:8" x14ac:dyDescent="0.25">
      <c r="B497" s="2" t="s">
        <v>154</v>
      </c>
      <c r="C497" s="2" t="s">
        <v>176</v>
      </c>
      <c r="D497" s="2">
        <v>3983</v>
      </c>
      <c r="E497" s="2" t="s">
        <v>668</v>
      </c>
      <c r="F497" s="2" t="s">
        <v>12</v>
      </c>
      <c r="G497" s="6">
        <v>1715300</v>
      </c>
      <c r="H497" s="119"/>
    </row>
    <row r="498" spans="2:8" x14ac:dyDescent="0.25">
      <c r="B498" s="2" t="s">
        <v>154</v>
      </c>
      <c r="C498" s="2" t="s">
        <v>176</v>
      </c>
      <c r="D498" s="2">
        <v>3984</v>
      </c>
      <c r="E498" s="2" t="s">
        <v>669</v>
      </c>
      <c r="F498" s="2" t="s">
        <v>12</v>
      </c>
      <c r="G498" s="6">
        <v>1861319</v>
      </c>
      <c r="H498" s="119"/>
    </row>
    <row r="499" spans="2:8" x14ac:dyDescent="0.25">
      <c r="B499" s="2" t="s">
        <v>154</v>
      </c>
      <c r="C499" s="2" t="s">
        <v>176</v>
      </c>
      <c r="D499" s="2">
        <v>3985</v>
      </c>
      <c r="E499" s="2" t="s">
        <v>670</v>
      </c>
      <c r="F499" s="2" t="s">
        <v>12</v>
      </c>
      <c r="G499" s="6">
        <v>2141220</v>
      </c>
      <c r="H499" s="119"/>
    </row>
    <row r="500" spans="2:8" x14ac:dyDescent="0.25">
      <c r="B500" s="2" t="s">
        <v>154</v>
      </c>
      <c r="C500" s="2" t="s">
        <v>176</v>
      </c>
      <c r="D500" s="2">
        <v>3986</v>
      </c>
      <c r="E500" s="2" t="s">
        <v>671</v>
      </c>
      <c r="F500" s="2" t="s">
        <v>12</v>
      </c>
      <c r="G500" s="6">
        <v>2706467</v>
      </c>
      <c r="H500" s="119"/>
    </row>
    <row r="501" spans="2:8" x14ac:dyDescent="0.25">
      <c r="B501" s="2" t="s">
        <v>154</v>
      </c>
      <c r="C501" s="2" t="s">
        <v>176</v>
      </c>
      <c r="D501" s="2">
        <v>3987</v>
      </c>
      <c r="E501" s="2" t="s">
        <v>672</v>
      </c>
      <c r="F501" s="2" t="s">
        <v>12</v>
      </c>
      <c r="G501" s="6">
        <v>2286788</v>
      </c>
      <c r="H501" s="119"/>
    </row>
    <row r="502" spans="2:8" x14ac:dyDescent="0.25">
      <c r="B502" s="2" t="s">
        <v>154</v>
      </c>
      <c r="C502" s="2" t="s">
        <v>176</v>
      </c>
      <c r="D502" s="2">
        <v>3988</v>
      </c>
      <c r="E502" s="2" t="s">
        <v>673</v>
      </c>
      <c r="F502" s="2" t="s">
        <v>12</v>
      </c>
      <c r="G502" s="6">
        <v>3144973</v>
      </c>
      <c r="H502" s="119"/>
    </row>
    <row r="503" spans="2:8" x14ac:dyDescent="0.25">
      <c r="B503" s="2" t="s">
        <v>154</v>
      </c>
      <c r="C503" s="2" t="s">
        <v>176</v>
      </c>
      <c r="D503" s="2">
        <v>3989</v>
      </c>
      <c r="E503" s="2" t="s">
        <v>674</v>
      </c>
      <c r="F503" s="2" t="s">
        <v>12</v>
      </c>
      <c r="G503" s="6">
        <v>3491821</v>
      </c>
      <c r="H503" s="119"/>
    </row>
    <row r="504" spans="2:8" x14ac:dyDescent="0.25">
      <c r="B504" s="2" t="s">
        <v>154</v>
      </c>
      <c r="C504" s="2" t="s">
        <v>176</v>
      </c>
      <c r="D504" s="2">
        <v>3990</v>
      </c>
      <c r="E504" s="2" t="s">
        <v>675</v>
      </c>
      <c r="F504" s="2" t="s">
        <v>12</v>
      </c>
      <c r="G504" s="6">
        <v>3797655</v>
      </c>
      <c r="H504" s="119"/>
    </row>
    <row r="505" spans="2:8" x14ac:dyDescent="0.25">
      <c r="B505" s="2" t="s">
        <v>154</v>
      </c>
      <c r="C505" s="2" t="s">
        <v>176</v>
      </c>
      <c r="D505" s="2">
        <v>3991</v>
      </c>
      <c r="E505" s="2" t="s">
        <v>676</v>
      </c>
      <c r="F505" s="2" t="s">
        <v>12</v>
      </c>
      <c r="G505" s="6">
        <v>3855918</v>
      </c>
      <c r="H505" s="119"/>
    </row>
    <row r="506" spans="2:8" x14ac:dyDescent="0.25">
      <c r="B506" s="2" t="s">
        <v>154</v>
      </c>
      <c r="C506" s="2" t="s">
        <v>176</v>
      </c>
      <c r="D506" s="2">
        <v>3992</v>
      </c>
      <c r="E506" s="2" t="s">
        <v>677</v>
      </c>
      <c r="F506" s="2" t="s">
        <v>12</v>
      </c>
      <c r="G506" s="6">
        <v>433753</v>
      </c>
      <c r="H506" s="119"/>
    </row>
    <row r="507" spans="2:8" x14ac:dyDescent="0.25">
      <c r="B507" s="2" t="s">
        <v>154</v>
      </c>
      <c r="C507" s="2" t="s">
        <v>176</v>
      </c>
      <c r="D507" s="2">
        <v>3993</v>
      </c>
      <c r="E507" s="2" t="s">
        <v>678</v>
      </c>
      <c r="F507" s="2" t="s">
        <v>12</v>
      </c>
      <c r="G507" s="6">
        <v>567183</v>
      </c>
      <c r="H507" s="119"/>
    </row>
    <row r="508" spans="2:8" x14ac:dyDescent="0.25">
      <c r="B508" s="2" t="s">
        <v>154</v>
      </c>
      <c r="C508" s="2" t="s">
        <v>176</v>
      </c>
      <c r="D508" s="2">
        <v>3994</v>
      </c>
      <c r="E508" s="2" t="s">
        <v>679</v>
      </c>
      <c r="F508" s="2" t="s">
        <v>12</v>
      </c>
      <c r="G508" s="6">
        <v>708580</v>
      </c>
      <c r="H508" s="119"/>
    </row>
    <row r="509" spans="2:8" x14ac:dyDescent="0.25">
      <c r="B509" s="2" t="s">
        <v>154</v>
      </c>
      <c r="C509" s="2" t="s">
        <v>176</v>
      </c>
      <c r="D509" s="2">
        <v>3995</v>
      </c>
      <c r="E509" s="2" t="s">
        <v>680</v>
      </c>
      <c r="F509" s="2" t="s">
        <v>12</v>
      </c>
      <c r="G509" s="6">
        <v>887033</v>
      </c>
      <c r="H509" s="119"/>
    </row>
    <row r="510" spans="2:8" x14ac:dyDescent="0.25">
      <c r="B510" s="2" t="s">
        <v>154</v>
      </c>
      <c r="C510" s="2" t="s">
        <v>176</v>
      </c>
      <c r="D510" s="2">
        <v>3996</v>
      </c>
      <c r="E510" s="2" t="s">
        <v>681</v>
      </c>
      <c r="F510" s="2" t="s">
        <v>12</v>
      </c>
      <c r="G510" s="6">
        <v>1091829</v>
      </c>
      <c r="H510" s="119"/>
    </row>
    <row r="511" spans="2:8" x14ac:dyDescent="0.25">
      <c r="B511" s="2" t="s">
        <v>154</v>
      </c>
      <c r="C511" s="2" t="s">
        <v>176</v>
      </c>
      <c r="D511" s="2">
        <v>3997</v>
      </c>
      <c r="E511" s="2" t="s">
        <v>682</v>
      </c>
      <c r="F511" s="2" t="s">
        <v>12</v>
      </c>
      <c r="G511" s="6">
        <v>1235792</v>
      </c>
      <c r="H511" s="119"/>
    </row>
    <row r="512" spans="2:8" x14ac:dyDescent="0.25">
      <c r="B512" s="2" t="s">
        <v>154</v>
      </c>
      <c r="C512" s="2" t="s">
        <v>176</v>
      </c>
      <c r="D512" s="2">
        <v>3998</v>
      </c>
      <c r="E512" s="2" t="s">
        <v>683</v>
      </c>
      <c r="F512" s="2" t="s">
        <v>12</v>
      </c>
      <c r="G512" s="6">
        <v>1491796</v>
      </c>
      <c r="H512" s="119"/>
    </row>
    <row r="513" spans="2:8" x14ac:dyDescent="0.25">
      <c r="B513" s="2" t="s">
        <v>154</v>
      </c>
      <c r="C513" s="2" t="s">
        <v>176</v>
      </c>
      <c r="D513" s="2">
        <v>3999</v>
      </c>
      <c r="E513" s="2" t="s">
        <v>684</v>
      </c>
      <c r="F513" s="2" t="s">
        <v>12</v>
      </c>
      <c r="G513" s="6">
        <v>1709272</v>
      </c>
      <c r="H513" s="119"/>
    </row>
    <row r="514" spans="2:8" x14ac:dyDescent="0.25">
      <c r="B514" s="2" t="s">
        <v>154</v>
      </c>
      <c r="C514" s="2" t="s">
        <v>176</v>
      </c>
      <c r="D514" s="2">
        <v>4000</v>
      </c>
      <c r="E514" s="2" t="s">
        <v>685</v>
      </c>
      <c r="F514" s="2" t="s">
        <v>12</v>
      </c>
      <c r="G514" s="6">
        <v>1856862</v>
      </c>
      <c r="H514" s="119"/>
    </row>
    <row r="515" spans="2:8" x14ac:dyDescent="0.25">
      <c r="B515" s="2" t="s">
        <v>154</v>
      </c>
      <c r="C515" s="2" t="s">
        <v>176</v>
      </c>
      <c r="D515" s="2">
        <v>4001</v>
      </c>
      <c r="E515" s="2" t="s">
        <v>686</v>
      </c>
      <c r="F515" s="2" t="s">
        <v>12</v>
      </c>
      <c r="G515" s="6">
        <v>2144443</v>
      </c>
      <c r="H515" s="119"/>
    </row>
    <row r="516" spans="2:8" x14ac:dyDescent="0.25">
      <c r="B516" s="2" t="s">
        <v>154</v>
      </c>
      <c r="C516" s="2" t="s">
        <v>176</v>
      </c>
      <c r="D516" s="2">
        <v>4002</v>
      </c>
      <c r="E516" s="2" t="s">
        <v>687</v>
      </c>
      <c r="F516" s="2" t="s">
        <v>12</v>
      </c>
      <c r="G516" s="6">
        <v>2389454</v>
      </c>
      <c r="H516" s="119"/>
    </row>
    <row r="517" spans="2:8" x14ac:dyDescent="0.25">
      <c r="B517" s="2" t="s">
        <v>154</v>
      </c>
      <c r="C517" s="2" t="s">
        <v>176</v>
      </c>
      <c r="D517" s="2">
        <v>4004</v>
      </c>
      <c r="E517" s="2" t="s">
        <v>688</v>
      </c>
      <c r="F517" s="2" t="s">
        <v>12</v>
      </c>
      <c r="G517" s="6">
        <v>2654212</v>
      </c>
      <c r="H517" s="119"/>
    </row>
    <row r="518" spans="2:8" x14ac:dyDescent="0.25">
      <c r="B518" s="2" t="s">
        <v>154</v>
      </c>
      <c r="C518" s="2" t="s">
        <v>176</v>
      </c>
      <c r="D518" s="2">
        <v>4005</v>
      </c>
      <c r="E518" s="2" t="s">
        <v>689</v>
      </c>
      <c r="F518" s="2" t="s">
        <v>12</v>
      </c>
      <c r="G518" s="6">
        <v>2925189</v>
      </c>
      <c r="H518" s="119"/>
    </row>
    <row r="519" spans="2:8" x14ac:dyDescent="0.25">
      <c r="B519" s="2" t="s">
        <v>154</v>
      </c>
      <c r="C519" s="2" t="s">
        <v>176</v>
      </c>
      <c r="D519" s="2">
        <v>4006</v>
      </c>
      <c r="E519" s="2" t="s">
        <v>690</v>
      </c>
      <c r="F519" s="2" t="s">
        <v>12</v>
      </c>
      <c r="G519" s="6">
        <v>3533960</v>
      </c>
      <c r="H519" s="119"/>
    </row>
    <row r="520" spans="2:8" x14ac:dyDescent="0.25">
      <c r="B520" s="2" t="s">
        <v>154</v>
      </c>
      <c r="C520" s="2" t="s">
        <v>176</v>
      </c>
      <c r="D520" s="2">
        <v>4007</v>
      </c>
      <c r="E520" s="2" t="s">
        <v>691</v>
      </c>
      <c r="F520" s="2" t="s">
        <v>12</v>
      </c>
      <c r="G520" s="6">
        <v>4165647</v>
      </c>
      <c r="H520" s="119"/>
    </row>
    <row r="521" spans="2:8" x14ac:dyDescent="0.25">
      <c r="B521" s="2" t="s">
        <v>154</v>
      </c>
      <c r="C521" s="2" t="s">
        <v>176</v>
      </c>
      <c r="D521" s="2">
        <v>4008</v>
      </c>
      <c r="E521" s="2" t="s">
        <v>692</v>
      </c>
      <c r="F521" s="2" t="s">
        <v>12</v>
      </c>
      <c r="G521" s="6">
        <v>4522556</v>
      </c>
      <c r="H521" s="119"/>
    </row>
    <row r="522" spans="2:8" x14ac:dyDescent="0.25">
      <c r="B522" s="2" t="s">
        <v>154</v>
      </c>
      <c r="C522" s="2" t="s">
        <v>693</v>
      </c>
      <c r="D522" s="2">
        <v>4009</v>
      </c>
      <c r="E522" s="2" t="s">
        <v>694</v>
      </c>
      <c r="F522" s="2" t="s">
        <v>18</v>
      </c>
      <c r="G522" s="6">
        <v>8512</v>
      </c>
      <c r="H522" s="119"/>
    </row>
    <row r="523" spans="2:8" x14ac:dyDescent="0.25">
      <c r="B523" s="2" t="s">
        <v>154</v>
      </c>
      <c r="C523" s="2" t="s">
        <v>693</v>
      </c>
      <c r="D523" s="2">
        <v>4010</v>
      </c>
      <c r="E523" s="2" t="s">
        <v>695</v>
      </c>
      <c r="F523" s="2" t="s">
        <v>18</v>
      </c>
      <c r="G523" s="6">
        <v>11680</v>
      </c>
      <c r="H523" s="119"/>
    </row>
    <row r="524" spans="2:8" x14ac:dyDescent="0.25">
      <c r="B524" s="2" t="s">
        <v>154</v>
      </c>
      <c r="C524" s="2" t="s">
        <v>693</v>
      </c>
      <c r="D524" s="2">
        <v>4011</v>
      </c>
      <c r="E524" s="2" t="s">
        <v>696</v>
      </c>
      <c r="F524" s="2" t="s">
        <v>18</v>
      </c>
      <c r="G524" s="6">
        <v>14105</v>
      </c>
      <c r="H524" s="119"/>
    </row>
    <row r="525" spans="2:8" x14ac:dyDescent="0.25">
      <c r="B525" s="2" t="s">
        <v>154</v>
      </c>
      <c r="C525" s="2" t="s">
        <v>693</v>
      </c>
      <c r="D525" s="2">
        <v>4012</v>
      </c>
      <c r="E525" s="2" t="s">
        <v>697</v>
      </c>
      <c r="F525" s="2" t="s">
        <v>18</v>
      </c>
      <c r="G525" s="6">
        <v>15923</v>
      </c>
      <c r="H525" s="119"/>
    </row>
    <row r="526" spans="2:8" x14ac:dyDescent="0.25">
      <c r="B526" s="2" t="s">
        <v>154</v>
      </c>
      <c r="C526" s="2" t="s">
        <v>693</v>
      </c>
      <c r="D526" s="2">
        <v>4013</v>
      </c>
      <c r="E526" s="2" t="s">
        <v>698</v>
      </c>
      <c r="F526" s="2" t="s">
        <v>18</v>
      </c>
      <c r="G526" s="6">
        <v>19491</v>
      </c>
      <c r="H526" s="119"/>
    </row>
    <row r="527" spans="2:8" x14ac:dyDescent="0.25">
      <c r="B527" s="2" t="s">
        <v>154</v>
      </c>
      <c r="C527" s="2" t="s">
        <v>693</v>
      </c>
      <c r="D527" s="2">
        <v>4014</v>
      </c>
      <c r="E527" s="2" t="s">
        <v>699</v>
      </c>
      <c r="F527" s="2" t="s">
        <v>18</v>
      </c>
      <c r="G527" s="6">
        <v>8512</v>
      </c>
      <c r="H527" s="119"/>
    </row>
    <row r="528" spans="2:8" x14ac:dyDescent="0.25">
      <c r="B528" s="2" t="s">
        <v>154</v>
      </c>
      <c r="C528" s="2" t="s">
        <v>693</v>
      </c>
      <c r="D528" s="2">
        <v>4015</v>
      </c>
      <c r="E528" s="2" t="s">
        <v>700</v>
      </c>
      <c r="F528" s="2" t="s">
        <v>18</v>
      </c>
      <c r="G528" s="6">
        <v>11680</v>
      </c>
      <c r="H528" s="119"/>
    </row>
    <row r="529" spans="2:8" x14ac:dyDescent="0.25">
      <c r="B529" s="2" t="s">
        <v>154</v>
      </c>
      <c r="C529" s="2" t="s">
        <v>693</v>
      </c>
      <c r="D529" s="2">
        <v>4016</v>
      </c>
      <c r="E529" s="2" t="s">
        <v>701</v>
      </c>
      <c r="F529" s="2" t="s">
        <v>18</v>
      </c>
      <c r="G529" s="6">
        <v>14105</v>
      </c>
      <c r="H529" s="119"/>
    </row>
    <row r="530" spans="2:8" x14ac:dyDescent="0.25">
      <c r="B530" s="2" t="s">
        <v>154</v>
      </c>
      <c r="C530" s="2" t="s">
        <v>693</v>
      </c>
      <c r="D530" s="2">
        <v>4017</v>
      </c>
      <c r="E530" s="2" t="s">
        <v>702</v>
      </c>
      <c r="F530" s="2" t="s">
        <v>18</v>
      </c>
      <c r="G530" s="6">
        <v>15923</v>
      </c>
      <c r="H530" s="119"/>
    </row>
    <row r="531" spans="2:8" x14ac:dyDescent="0.25">
      <c r="B531" s="2" t="s">
        <v>154</v>
      </c>
      <c r="C531" s="2" t="s">
        <v>693</v>
      </c>
      <c r="D531" s="2">
        <v>4018</v>
      </c>
      <c r="E531" s="2" t="s">
        <v>703</v>
      </c>
      <c r="F531" s="2" t="s">
        <v>18</v>
      </c>
      <c r="G531" s="6">
        <v>19491</v>
      </c>
      <c r="H531" s="119"/>
    </row>
    <row r="532" spans="2:8" x14ac:dyDescent="0.25">
      <c r="B532" s="2" t="s">
        <v>154</v>
      </c>
      <c r="C532" s="2" t="s">
        <v>693</v>
      </c>
      <c r="D532" s="2">
        <v>4019</v>
      </c>
      <c r="E532" s="2" t="s">
        <v>704</v>
      </c>
      <c r="F532" s="2" t="s">
        <v>18</v>
      </c>
      <c r="G532" s="6">
        <v>6166</v>
      </c>
      <c r="H532" s="119"/>
    </row>
    <row r="533" spans="2:8" x14ac:dyDescent="0.25">
      <c r="B533" s="2" t="s">
        <v>154</v>
      </c>
      <c r="C533" s="2" t="s">
        <v>693</v>
      </c>
      <c r="D533" s="2">
        <v>4020</v>
      </c>
      <c r="E533" s="2" t="s">
        <v>705</v>
      </c>
      <c r="F533" s="2" t="s">
        <v>18</v>
      </c>
      <c r="G533" s="6">
        <v>7192</v>
      </c>
      <c r="H533" s="119"/>
    </row>
    <row r="534" spans="2:8" x14ac:dyDescent="0.25">
      <c r="B534" s="2" t="s">
        <v>154</v>
      </c>
      <c r="C534" s="2" t="s">
        <v>693</v>
      </c>
      <c r="D534" s="2">
        <v>4021</v>
      </c>
      <c r="E534" s="2" t="s">
        <v>706</v>
      </c>
      <c r="F534" s="2" t="s">
        <v>18</v>
      </c>
      <c r="G534" s="6">
        <v>11680</v>
      </c>
      <c r="H534" s="119"/>
    </row>
    <row r="535" spans="2:8" x14ac:dyDescent="0.25">
      <c r="B535" s="2" t="s">
        <v>154</v>
      </c>
      <c r="C535" s="2" t="s">
        <v>693</v>
      </c>
      <c r="D535" s="2">
        <v>4022</v>
      </c>
      <c r="E535" s="2" t="s">
        <v>707</v>
      </c>
      <c r="F535" s="2" t="s">
        <v>18</v>
      </c>
      <c r="G535" s="6">
        <v>14105</v>
      </c>
      <c r="H535" s="119"/>
    </row>
    <row r="536" spans="2:8" x14ac:dyDescent="0.25">
      <c r="B536" s="2" t="s">
        <v>154</v>
      </c>
      <c r="C536" s="2" t="s">
        <v>693</v>
      </c>
      <c r="D536" s="2">
        <v>4023</v>
      </c>
      <c r="E536" s="2" t="s">
        <v>708</v>
      </c>
      <c r="F536" s="2" t="s">
        <v>18</v>
      </c>
      <c r="G536" s="6">
        <v>15923</v>
      </c>
      <c r="H536" s="119"/>
    </row>
    <row r="537" spans="2:8" x14ac:dyDescent="0.25">
      <c r="B537" s="2" t="s">
        <v>154</v>
      </c>
      <c r="C537" s="2" t="s">
        <v>693</v>
      </c>
      <c r="D537" s="2">
        <v>4024</v>
      </c>
      <c r="E537" s="2" t="s">
        <v>709</v>
      </c>
      <c r="F537" s="2" t="s">
        <v>18</v>
      </c>
      <c r="G537" s="6">
        <v>19491</v>
      </c>
      <c r="H537" s="119"/>
    </row>
    <row r="538" spans="2:8" x14ac:dyDescent="0.25">
      <c r="B538" s="2" t="s">
        <v>154</v>
      </c>
      <c r="C538" s="2" t="s">
        <v>693</v>
      </c>
      <c r="D538" s="2">
        <v>4026</v>
      </c>
      <c r="E538" s="2" t="s">
        <v>710</v>
      </c>
      <c r="F538" s="2" t="s">
        <v>18</v>
      </c>
      <c r="G538" s="6">
        <v>6613</v>
      </c>
      <c r="H538" s="119"/>
    </row>
    <row r="539" spans="2:8" x14ac:dyDescent="0.25">
      <c r="B539" s="2" t="s">
        <v>154</v>
      </c>
      <c r="C539" s="2" t="s">
        <v>693</v>
      </c>
      <c r="D539" s="2">
        <v>4027</v>
      </c>
      <c r="E539" s="2" t="s">
        <v>711</v>
      </c>
      <c r="F539" s="2" t="s">
        <v>18</v>
      </c>
      <c r="G539" s="6">
        <v>7708</v>
      </c>
      <c r="H539" s="119"/>
    </row>
    <row r="540" spans="2:8" x14ac:dyDescent="0.25">
      <c r="B540" s="2" t="s">
        <v>154</v>
      </c>
      <c r="C540" s="2" t="s">
        <v>693</v>
      </c>
      <c r="D540" s="2">
        <v>4028</v>
      </c>
      <c r="E540" s="2" t="s">
        <v>712</v>
      </c>
      <c r="F540" s="2" t="s">
        <v>18</v>
      </c>
      <c r="G540" s="6">
        <v>11314</v>
      </c>
      <c r="H540" s="119"/>
    </row>
    <row r="541" spans="2:8" x14ac:dyDescent="0.25">
      <c r="B541" s="2" t="s">
        <v>154</v>
      </c>
      <c r="C541" s="2" t="s">
        <v>693</v>
      </c>
      <c r="D541" s="2">
        <v>4029</v>
      </c>
      <c r="E541" s="2" t="s">
        <v>713</v>
      </c>
      <c r="F541" s="2" t="s">
        <v>18</v>
      </c>
      <c r="G541" s="6">
        <v>15154</v>
      </c>
      <c r="H541" s="119"/>
    </row>
    <row r="542" spans="2:8" x14ac:dyDescent="0.25">
      <c r="B542" s="2" t="s">
        <v>154</v>
      </c>
      <c r="C542" s="2" t="s">
        <v>693</v>
      </c>
      <c r="D542" s="2">
        <v>4030</v>
      </c>
      <c r="E542" s="2" t="s">
        <v>714</v>
      </c>
      <c r="F542" s="2" t="s">
        <v>18</v>
      </c>
      <c r="G542" s="6">
        <v>6613</v>
      </c>
      <c r="H542" s="119"/>
    </row>
    <row r="543" spans="2:8" x14ac:dyDescent="0.25">
      <c r="B543" s="2" t="s">
        <v>154</v>
      </c>
      <c r="C543" s="2" t="s">
        <v>693</v>
      </c>
      <c r="D543" s="2">
        <v>4032</v>
      </c>
      <c r="E543" s="2" t="s">
        <v>715</v>
      </c>
      <c r="F543" s="2" t="s">
        <v>18</v>
      </c>
      <c r="G543" s="6">
        <v>7708</v>
      </c>
      <c r="H543" s="119"/>
    </row>
    <row r="544" spans="2:8" x14ac:dyDescent="0.25">
      <c r="B544" s="2" t="s">
        <v>154</v>
      </c>
      <c r="C544" s="2" t="s">
        <v>693</v>
      </c>
      <c r="D544" s="2">
        <v>4033</v>
      </c>
      <c r="E544" s="2" t="s">
        <v>716</v>
      </c>
      <c r="F544" s="2" t="s">
        <v>18</v>
      </c>
      <c r="G544" s="6">
        <v>11314</v>
      </c>
      <c r="H544" s="119"/>
    </row>
    <row r="545" spans="2:8" x14ac:dyDescent="0.25">
      <c r="B545" s="2" t="s">
        <v>154</v>
      </c>
      <c r="C545" s="2" t="s">
        <v>693</v>
      </c>
      <c r="D545" s="2">
        <v>4034</v>
      </c>
      <c r="E545" s="2" t="s">
        <v>717</v>
      </c>
      <c r="F545" s="2" t="s">
        <v>18</v>
      </c>
      <c r="G545" s="6">
        <v>15154</v>
      </c>
      <c r="H545" s="119"/>
    </row>
    <row r="546" spans="2:8" x14ac:dyDescent="0.25">
      <c r="B546" s="2" t="s">
        <v>154</v>
      </c>
      <c r="C546" s="2" t="s">
        <v>693</v>
      </c>
      <c r="D546" s="2">
        <v>4036</v>
      </c>
      <c r="E546" s="2" t="s">
        <v>718</v>
      </c>
      <c r="F546" s="2" t="s">
        <v>18</v>
      </c>
      <c r="G546" s="6">
        <v>7708</v>
      </c>
      <c r="H546" s="119"/>
    </row>
    <row r="547" spans="2:8" x14ac:dyDescent="0.25">
      <c r="B547" s="2" t="s">
        <v>154</v>
      </c>
      <c r="C547" s="2" t="s">
        <v>693</v>
      </c>
      <c r="D547" s="2">
        <v>4037</v>
      </c>
      <c r="E547" s="2" t="s">
        <v>719</v>
      </c>
      <c r="F547" s="2" t="s">
        <v>18</v>
      </c>
      <c r="G547" s="6">
        <v>11314</v>
      </c>
      <c r="H547" s="119"/>
    </row>
    <row r="548" spans="2:8" x14ac:dyDescent="0.25">
      <c r="B548" s="2" t="s">
        <v>154</v>
      </c>
      <c r="C548" s="2" t="s">
        <v>693</v>
      </c>
      <c r="D548" s="2">
        <v>4038</v>
      </c>
      <c r="E548" s="2" t="s">
        <v>720</v>
      </c>
      <c r="F548" s="2" t="s">
        <v>18</v>
      </c>
      <c r="G548" s="6">
        <v>15154</v>
      </c>
      <c r="H548" s="119"/>
    </row>
    <row r="549" spans="2:8" x14ac:dyDescent="0.25">
      <c r="B549" s="2" t="s">
        <v>154</v>
      </c>
      <c r="C549" s="2" t="s">
        <v>174</v>
      </c>
      <c r="D549" s="2">
        <v>4039</v>
      </c>
      <c r="E549" s="2" t="s">
        <v>721</v>
      </c>
      <c r="F549" s="2" t="s">
        <v>12</v>
      </c>
      <c r="G549" s="6">
        <v>19432</v>
      </c>
      <c r="H549" s="119"/>
    </row>
    <row r="550" spans="2:8" x14ac:dyDescent="0.25">
      <c r="B550" s="2" t="s">
        <v>154</v>
      </c>
      <c r="C550" s="2" t="s">
        <v>174</v>
      </c>
      <c r="D550" s="2">
        <v>4040</v>
      </c>
      <c r="E550" s="2" t="s">
        <v>722</v>
      </c>
      <c r="F550" s="2" t="s">
        <v>12</v>
      </c>
      <c r="G550" s="6">
        <v>22581</v>
      </c>
      <c r="H550" s="119"/>
    </row>
    <row r="551" spans="2:8" x14ac:dyDescent="0.25">
      <c r="B551" s="2" t="s">
        <v>154</v>
      </c>
      <c r="C551" s="2" t="s">
        <v>174</v>
      </c>
      <c r="D551" s="2">
        <v>4041</v>
      </c>
      <c r="E551" s="2" t="s">
        <v>723</v>
      </c>
      <c r="F551" s="2" t="s">
        <v>12</v>
      </c>
      <c r="G551" s="6">
        <v>31990</v>
      </c>
      <c r="H551" s="119"/>
    </row>
    <row r="552" spans="2:8" x14ac:dyDescent="0.25">
      <c r="B552" s="2" t="s">
        <v>154</v>
      </c>
      <c r="C552" s="2" t="s">
        <v>174</v>
      </c>
      <c r="D552" s="2">
        <v>4042</v>
      </c>
      <c r="E552" s="2" t="s">
        <v>724</v>
      </c>
      <c r="F552" s="2" t="s">
        <v>12</v>
      </c>
      <c r="G552" s="6">
        <v>25580</v>
      </c>
      <c r="H552" s="119"/>
    </row>
    <row r="553" spans="2:8" x14ac:dyDescent="0.25">
      <c r="B553" s="2" t="s">
        <v>154</v>
      </c>
      <c r="C553" s="2" t="s">
        <v>174</v>
      </c>
      <c r="D553" s="2">
        <v>4043</v>
      </c>
      <c r="E553" s="2" t="s">
        <v>725</v>
      </c>
      <c r="F553" s="2" t="s">
        <v>12</v>
      </c>
      <c r="G553" s="6">
        <v>25731</v>
      </c>
      <c r="H553" s="119"/>
    </row>
    <row r="554" spans="2:8" x14ac:dyDescent="0.25">
      <c r="B554" s="2" t="s">
        <v>154</v>
      </c>
      <c r="C554" s="2" t="s">
        <v>174</v>
      </c>
      <c r="D554" s="2">
        <v>4044</v>
      </c>
      <c r="E554" s="2" t="s">
        <v>726</v>
      </c>
      <c r="F554" s="2" t="s">
        <v>12</v>
      </c>
      <c r="G554" s="6">
        <v>268739</v>
      </c>
      <c r="H554" s="119"/>
    </row>
    <row r="555" spans="2:8" x14ac:dyDescent="0.25">
      <c r="B555" s="2" t="s">
        <v>154</v>
      </c>
      <c r="C555" s="2" t="s">
        <v>174</v>
      </c>
      <c r="D555" s="2">
        <v>4045</v>
      </c>
      <c r="E555" s="2" t="s">
        <v>727</v>
      </c>
      <c r="F555" s="2" t="s">
        <v>12</v>
      </c>
      <c r="G555" s="6">
        <v>269132</v>
      </c>
      <c r="H555" s="119"/>
    </row>
    <row r="556" spans="2:8" x14ac:dyDescent="0.25">
      <c r="B556" s="2" t="s">
        <v>154</v>
      </c>
      <c r="C556" s="2" t="s">
        <v>174</v>
      </c>
      <c r="D556" s="2">
        <v>4046</v>
      </c>
      <c r="E556" s="2" t="s">
        <v>728</v>
      </c>
      <c r="F556" s="2" t="s">
        <v>12</v>
      </c>
      <c r="G556" s="6">
        <v>263867</v>
      </c>
      <c r="H556" s="119"/>
    </row>
    <row r="557" spans="2:8" x14ac:dyDescent="0.25">
      <c r="B557" s="2" t="s">
        <v>154</v>
      </c>
      <c r="C557" s="2" t="s">
        <v>174</v>
      </c>
      <c r="D557" s="2">
        <v>4047</v>
      </c>
      <c r="E557" s="2" t="s">
        <v>729</v>
      </c>
      <c r="F557" s="2" t="s">
        <v>12</v>
      </c>
      <c r="G557" s="6">
        <v>46444</v>
      </c>
      <c r="H557" s="119"/>
    </row>
    <row r="558" spans="2:8" x14ac:dyDescent="0.25">
      <c r="B558" s="2" t="s">
        <v>154</v>
      </c>
      <c r="C558" s="2" t="s">
        <v>174</v>
      </c>
      <c r="D558" s="2">
        <v>4048</v>
      </c>
      <c r="E558" s="2" t="s">
        <v>730</v>
      </c>
      <c r="F558" s="2" t="s">
        <v>12</v>
      </c>
      <c r="G558" s="6">
        <v>44752</v>
      </c>
      <c r="H558" s="119"/>
    </row>
    <row r="559" spans="2:8" x14ac:dyDescent="0.25">
      <c r="B559" s="2" t="s">
        <v>154</v>
      </c>
      <c r="C559" s="2" t="s">
        <v>174</v>
      </c>
      <c r="D559" s="2">
        <v>4049</v>
      </c>
      <c r="E559" s="2" t="s">
        <v>731</v>
      </c>
      <c r="F559" s="2" t="s">
        <v>12</v>
      </c>
      <c r="G559" s="6">
        <v>48948</v>
      </c>
      <c r="H559" s="119"/>
    </row>
    <row r="560" spans="2:8" x14ac:dyDescent="0.25">
      <c r="B560" s="2" t="s">
        <v>154</v>
      </c>
      <c r="C560" s="2" t="s">
        <v>174</v>
      </c>
      <c r="D560" s="2">
        <v>4050</v>
      </c>
      <c r="E560" s="2" t="s">
        <v>732</v>
      </c>
      <c r="F560" s="2" t="s">
        <v>12</v>
      </c>
      <c r="G560" s="6">
        <v>44826</v>
      </c>
      <c r="H560" s="119"/>
    </row>
    <row r="561" spans="2:8" x14ac:dyDescent="0.25">
      <c r="B561" s="2" t="s">
        <v>154</v>
      </c>
      <c r="C561" s="2" t="s">
        <v>383</v>
      </c>
      <c r="D561" s="2">
        <v>4051</v>
      </c>
      <c r="E561" s="2" t="s">
        <v>733</v>
      </c>
      <c r="F561" s="2" t="s">
        <v>18</v>
      </c>
      <c r="G561" s="6">
        <v>52750</v>
      </c>
      <c r="H561" s="119"/>
    </row>
    <row r="562" spans="2:8" x14ac:dyDescent="0.25">
      <c r="B562" s="2" t="s">
        <v>154</v>
      </c>
      <c r="C562" s="2" t="s">
        <v>174</v>
      </c>
      <c r="D562" s="2">
        <v>4052</v>
      </c>
      <c r="E562" s="2" t="s">
        <v>734</v>
      </c>
      <c r="F562" s="2" t="s">
        <v>9</v>
      </c>
      <c r="G562" s="6">
        <v>50766</v>
      </c>
      <c r="H562" s="119"/>
    </row>
    <row r="563" spans="2:8" x14ac:dyDescent="0.25">
      <c r="B563" s="2" t="s">
        <v>154</v>
      </c>
      <c r="C563" s="2" t="s">
        <v>174</v>
      </c>
      <c r="D563" s="2">
        <v>4053</v>
      </c>
      <c r="E563" s="2" t="s">
        <v>735</v>
      </c>
      <c r="F563" s="2" t="s">
        <v>9</v>
      </c>
      <c r="G563" s="6">
        <v>49100</v>
      </c>
      <c r="H563" s="119"/>
    </row>
    <row r="564" spans="2:8" x14ac:dyDescent="0.25">
      <c r="B564" s="2" t="s">
        <v>154</v>
      </c>
      <c r="C564" s="2" t="s">
        <v>174</v>
      </c>
      <c r="D564" s="2">
        <v>4054</v>
      </c>
      <c r="E564" s="2" t="s">
        <v>736</v>
      </c>
      <c r="F564" s="2" t="s">
        <v>12</v>
      </c>
      <c r="G564" s="6">
        <v>58036</v>
      </c>
      <c r="H564" s="119"/>
    </row>
    <row r="565" spans="2:8" x14ac:dyDescent="0.25">
      <c r="B565" s="2" t="s">
        <v>154</v>
      </c>
      <c r="C565" s="2" t="s">
        <v>174</v>
      </c>
      <c r="D565" s="2">
        <v>4055</v>
      </c>
      <c r="E565" s="2" t="s">
        <v>737</v>
      </c>
      <c r="F565" s="2" t="s">
        <v>12</v>
      </c>
      <c r="G565" s="6">
        <v>55288</v>
      </c>
      <c r="H565" s="119"/>
    </row>
    <row r="566" spans="2:8" x14ac:dyDescent="0.25">
      <c r="B566" s="2" t="s">
        <v>154</v>
      </c>
      <c r="C566" s="2" t="s">
        <v>738</v>
      </c>
      <c r="D566" s="2">
        <v>4061</v>
      </c>
      <c r="E566" s="2" t="s">
        <v>739</v>
      </c>
      <c r="F566" s="2" t="s">
        <v>18</v>
      </c>
      <c r="G566" s="6">
        <v>58288</v>
      </c>
      <c r="H566" s="119"/>
    </row>
    <row r="567" spans="2:8" x14ac:dyDescent="0.25">
      <c r="B567" s="2" t="s">
        <v>154</v>
      </c>
      <c r="C567" s="2" t="s">
        <v>193</v>
      </c>
      <c r="D567" s="2">
        <v>4064</v>
      </c>
      <c r="E567" s="2" t="s">
        <v>740</v>
      </c>
      <c r="F567" s="2" t="s">
        <v>18</v>
      </c>
      <c r="G567" s="6">
        <v>42992</v>
      </c>
      <c r="H567" s="119"/>
    </row>
    <row r="568" spans="2:8" x14ac:dyDescent="0.25">
      <c r="B568" s="2" t="s">
        <v>154</v>
      </c>
      <c r="C568" s="2" t="s">
        <v>193</v>
      </c>
      <c r="D568" s="2">
        <v>4068</v>
      </c>
      <c r="E568" s="2" t="s">
        <v>741</v>
      </c>
      <c r="F568" s="2" t="s">
        <v>18</v>
      </c>
      <c r="G568" s="6">
        <v>44398</v>
      </c>
      <c r="H568" s="119"/>
    </row>
    <row r="569" spans="2:8" x14ac:dyDescent="0.25">
      <c r="B569" s="2" t="s">
        <v>154</v>
      </c>
      <c r="C569" s="2" t="s">
        <v>193</v>
      </c>
      <c r="D569" s="2">
        <v>4069</v>
      </c>
      <c r="E569" s="2" t="s">
        <v>742</v>
      </c>
      <c r="F569" s="2" t="s">
        <v>18</v>
      </c>
      <c r="G569" s="6">
        <v>51436</v>
      </c>
      <c r="H569" s="119"/>
    </row>
    <row r="570" spans="2:8" x14ac:dyDescent="0.25">
      <c r="B570" s="2" t="s">
        <v>154</v>
      </c>
      <c r="C570" s="2" t="s">
        <v>193</v>
      </c>
      <c r="D570" s="2">
        <v>4073</v>
      </c>
      <c r="E570" s="2" t="s">
        <v>743</v>
      </c>
      <c r="F570" s="2" t="s">
        <v>18</v>
      </c>
      <c r="G570" s="6">
        <v>79480</v>
      </c>
      <c r="H570" s="119"/>
    </row>
    <row r="571" spans="2:8" x14ac:dyDescent="0.25">
      <c r="B571" s="2" t="s">
        <v>154</v>
      </c>
      <c r="C571" s="2" t="s">
        <v>193</v>
      </c>
      <c r="D571" s="2">
        <v>4074</v>
      </c>
      <c r="E571" s="2" t="s">
        <v>744</v>
      </c>
      <c r="F571" s="2" t="s">
        <v>18</v>
      </c>
      <c r="G571" s="6">
        <v>65873</v>
      </c>
      <c r="H571" s="119"/>
    </row>
    <row r="572" spans="2:8" x14ac:dyDescent="0.25">
      <c r="B572" s="2" t="s">
        <v>154</v>
      </c>
      <c r="C572" s="2" t="s">
        <v>193</v>
      </c>
      <c r="D572" s="2">
        <v>4075</v>
      </c>
      <c r="E572" s="2" t="s">
        <v>745</v>
      </c>
      <c r="F572" s="2" t="s">
        <v>18</v>
      </c>
      <c r="G572" s="6">
        <v>73275</v>
      </c>
      <c r="H572" s="119"/>
    </row>
    <row r="573" spans="2:8" x14ac:dyDescent="0.25">
      <c r="B573" s="2" t="s">
        <v>154</v>
      </c>
      <c r="C573" s="2" t="s">
        <v>193</v>
      </c>
      <c r="D573" s="2">
        <v>4077</v>
      </c>
      <c r="E573" s="2" t="s">
        <v>746</v>
      </c>
      <c r="F573" s="2" t="s">
        <v>18</v>
      </c>
      <c r="G573" s="6">
        <v>68156</v>
      </c>
      <c r="H573" s="119"/>
    </row>
    <row r="574" spans="2:8" x14ac:dyDescent="0.25">
      <c r="B574" s="2" t="s">
        <v>154</v>
      </c>
      <c r="C574" s="2" t="s">
        <v>193</v>
      </c>
      <c r="D574" s="2">
        <v>4078</v>
      </c>
      <c r="E574" s="2" t="s">
        <v>747</v>
      </c>
      <c r="F574" s="2" t="s">
        <v>18</v>
      </c>
      <c r="G574" s="6">
        <v>75558</v>
      </c>
      <c r="H574" s="119"/>
    </row>
    <row r="575" spans="2:8" x14ac:dyDescent="0.25">
      <c r="B575" s="2" t="s">
        <v>154</v>
      </c>
      <c r="C575" s="2" t="s">
        <v>193</v>
      </c>
      <c r="D575" s="2">
        <v>4079</v>
      </c>
      <c r="E575" s="2" t="s">
        <v>748</v>
      </c>
      <c r="F575" s="2" t="s">
        <v>18</v>
      </c>
      <c r="G575" s="6">
        <v>82596</v>
      </c>
      <c r="H575" s="119"/>
    </row>
    <row r="576" spans="2:8" x14ac:dyDescent="0.25">
      <c r="B576" s="2" t="s">
        <v>154</v>
      </c>
      <c r="C576" s="2" t="s">
        <v>368</v>
      </c>
      <c r="D576" s="2">
        <v>4080</v>
      </c>
      <c r="E576" s="2" t="s">
        <v>749</v>
      </c>
      <c r="F576" s="2" t="s">
        <v>9</v>
      </c>
      <c r="G576" s="6">
        <v>106455</v>
      </c>
      <c r="H576" s="119"/>
    </row>
    <row r="577" spans="2:8" x14ac:dyDescent="0.25">
      <c r="B577" s="2" t="s">
        <v>154</v>
      </c>
      <c r="C577" s="2" t="s">
        <v>368</v>
      </c>
      <c r="D577" s="2">
        <v>4081</v>
      </c>
      <c r="E577" s="2" t="s">
        <v>750</v>
      </c>
      <c r="F577" s="2" t="s">
        <v>9</v>
      </c>
      <c r="G577" s="6">
        <v>108507</v>
      </c>
      <c r="H577" s="119"/>
    </row>
    <row r="578" spans="2:8" x14ac:dyDescent="0.25">
      <c r="B578" s="2" t="s">
        <v>154</v>
      </c>
      <c r="C578" s="2" t="s">
        <v>368</v>
      </c>
      <c r="D578" s="2">
        <v>4082</v>
      </c>
      <c r="E578" s="2" t="s">
        <v>751</v>
      </c>
      <c r="F578" s="2" t="s">
        <v>9</v>
      </c>
      <c r="G578" s="6">
        <v>143791</v>
      </c>
      <c r="H578" s="119"/>
    </row>
    <row r="579" spans="2:8" x14ac:dyDescent="0.25">
      <c r="B579" s="2" t="s">
        <v>154</v>
      </c>
      <c r="C579" s="2" t="s">
        <v>368</v>
      </c>
      <c r="D579" s="2">
        <v>4083</v>
      </c>
      <c r="E579" s="2" t="s">
        <v>752</v>
      </c>
      <c r="F579" s="2" t="s">
        <v>9</v>
      </c>
      <c r="G579" s="6">
        <v>142395</v>
      </c>
      <c r="H579" s="119"/>
    </row>
    <row r="580" spans="2:8" x14ac:dyDescent="0.25">
      <c r="B580" s="2" t="s">
        <v>154</v>
      </c>
      <c r="C580" s="2" t="s">
        <v>174</v>
      </c>
      <c r="D580" s="2">
        <v>4085</v>
      </c>
      <c r="E580" s="2" t="s">
        <v>753</v>
      </c>
      <c r="F580" s="2" t="s">
        <v>9</v>
      </c>
      <c r="G580" s="6">
        <v>84148</v>
      </c>
      <c r="H580" s="119"/>
    </row>
    <row r="581" spans="2:8" x14ac:dyDescent="0.25">
      <c r="B581" s="2" t="s">
        <v>154</v>
      </c>
      <c r="C581" s="2" t="s">
        <v>174</v>
      </c>
      <c r="D581" s="2">
        <v>4086</v>
      </c>
      <c r="E581" s="2" t="s">
        <v>754</v>
      </c>
      <c r="F581" s="2" t="s">
        <v>9</v>
      </c>
      <c r="G581" s="6">
        <v>79693</v>
      </c>
      <c r="H581" s="119"/>
    </row>
    <row r="582" spans="2:8" x14ac:dyDescent="0.25">
      <c r="B582" s="2" t="s">
        <v>154</v>
      </c>
      <c r="C582" s="2" t="s">
        <v>174</v>
      </c>
      <c r="D582" s="2">
        <v>4087</v>
      </c>
      <c r="E582" s="2" t="s">
        <v>755</v>
      </c>
      <c r="F582" s="2" t="s">
        <v>9</v>
      </c>
      <c r="G582" s="6">
        <v>82437</v>
      </c>
      <c r="H582" s="119"/>
    </row>
    <row r="583" spans="2:8" x14ac:dyDescent="0.25">
      <c r="B583" s="2" t="s">
        <v>154</v>
      </c>
      <c r="C583" s="2" t="s">
        <v>174</v>
      </c>
      <c r="D583" s="2">
        <v>4088</v>
      </c>
      <c r="E583" s="2" t="s">
        <v>756</v>
      </c>
      <c r="F583" s="2" t="s">
        <v>12</v>
      </c>
      <c r="G583" s="6">
        <v>54689</v>
      </c>
      <c r="H583" s="119"/>
    </row>
    <row r="584" spans="2:8" x14ac:dyDescent="0.25">
      <c r="B584" s="2" t="s">
        <v>154</v>
      </c>
      <c r="C584" s="2" t="s">
        <v>174</v>
      </c>
      <c r="D584" s="2">
        <v>4089</v>
      </c>
      <c r="E584" s="2" t="s">
        <v>757</v>
      </c>
      <c r="F584" s="2" t="s">
        <v>12</v>
      </c>
      <c r="G584" s="6">
        <v>53633</v>
      </c>
      <c r="H584" s="119"/>
    </row>
    <row r="585" spans="2:8" x14ac:dyDescent="0.25">
      <c r="B585" s="2" t="s">
        <v>154</v>
      </c>
      <c r="C585" s="2" t="s">
        <v>174</v>
      </c>
      <c r="D585" s="2">
        <v>4090</v>
      </c>
      <c r="E585" s="2" t="s">
        <v>758</v>
      </c>
      <c r="F585" s="2" t="s">
        <v>12</v>
      </c>
      <c r="G585" s="6">
        <v>51941</v>
      </c>
      <c r="H585" s="119"/>
    </row>
    <row r="586" spans="2:8" x14ac:dyDescent="0.25">
      <c r="B586" s="2" t="s">
        <v>154</v>
      </c>
      <c r="C586" s="2" t="s">
        <v>368</v>
      </c>
      <c r="D586" s="2">
        <v>4091</v>
      </c>
      <c r="E586" s="2" t="s">
        <v>759</v>
      </c>
      <c r="F586" s="2" t="s">
        <v>9</v>
      </c>
      <c r="G586" s="6">
        <v>709583</v>
      </c>
      <c r="H586" s="119"/>
    </row>
    <row r="587" spans="2:8" x14ac:dyDescent="0.25">
      <c r="B587" s="2" t="s">
        <v>154</v>
      </c>
      <c r="C587" s="2" t="s">
        <v>368</v>
      </c>
      <c r="D587" s="2">
        <v>4100</v>
      </c>
      <c r="E587" s="2" t="s">
        <v>760</v>
      </c>
      <c r="F587" s="2" t="s">
        <v>9</v>
      </c>
      <c r="G587" s="6">
        <v>560337</v>
      </c>
      <c r="H587" s="119"/>
    </row>
    <row r="588" spans="2:8" x14ac:dyDescent="0.25">
      <c r="B588" s="2" t="s">
        <v>154</v>
      </c>
      <c r="C588" s="2" t="s">
        <v>207</v>
      </c>
      <c r="D588" s="2">
        <v>4101</v>
      </c>
      <c r="E588" s="2" t="s">
        <v>761</v>
      </c>
      <c r="F588" s="2" t="s">
        <v>9</v>
      </c>
      <c r="G588" s="6">
        <v>189816</v>
      </c>
      <c r="H588" s="119"/>
    </row>
    <row r="589" spans="2:8" x14ac:dyDescent="0.25">
      <c r="B589" s="2" t="s">
        <v>154</v>
      </c>
      <c r="C589" s="2" t="s">
        <v>164</v>
      </c>
      <c r="D589" s="2">
        <v>4102</v>
      </c>
      <c r="E589" s="2" t="s">
        <v>762</v>
      </c>
      <c r="F589" s="2" t="s">
        <v>12</v>
      </c>
      <c r="G589" s="6">
        <v>143124</v>
      </c>
      <c r="H589" s="119"/>
    </row>
    <row r="590" spans="2:8" x14ac:dyDescent="0.25">
      <c r="B590" s="2" t="s">
        <v>154</v>
      </c>
      <c r="C590" s="2" t="s">
        <v>164</v>
      </c>
      <c r="D590" s="2">
        <v>4103</v>
      </c>
      <c r="E590" s="2" t="s">
        <v>763</v>
      </c>
      <c r="F590" s="2" t="s">
        <v>12</v>
      </c>
      <c r="G590" s="6">
        <v>89253</v>
      </c>
      <c r="H590" s="119"/>
    </row>
    <row r="591" spans="2:8" x14ac:dyDescent="0.25">
      <c r="B591" s="2" t="s">
        <v>154</v>
      </c>
      <c r="C591" s="2" t="s">
        <v>164</v>
      </c>
      <c r="D591" s="2">
        <v>4104</v>
      </c>
      <c r="E591" s="2" t="s">
        <v>764</v>
      </c>
      <c r="F591" s="2" t="s">
        <v>9</v>
      </c>
      <c r="G591" s="6">
        <v>398863</v>
      </c>
      <c r="H591" s="119"/>
    </row>
    <row r="592" spans="2:8" x14ac:dyDescent="0.25">
      <c r="B592" s="2" t="s">
        <v>154</v>
      </c>
      <c r="C592" s="2" t="s">
        <v>164</v>
      </c>
      <c r="D592" s="2">
        <v>4105</v>
      </c>
      <c r="E592" s="2" t="s">
        <v>765</v>
      </c>
      <c r="F592" s="2" t="s">
        <v>9</v>
      </c>
      <c r="G592" s="6">
        <v>750141</v>
      </c>
      <c r="H592" s="119"/>
    </row>
    <row r="593" spans="2:8" x14ac:dyDescent="0.25">
      <c r="B593" s="2" t="s">
        <v>154</v>
      </c>
      <c r="C593" s="2" t="s">
        <v>164</v>
      </c>
      <c r="D593" s="2">
        <v>4106</v>
      </c>
      <c r="E593" s="2" t="s">
        <v>766</v>
      </c>
      <c r="F593" s="2" t="s">
        <v>9</v>
      </c>
      <c r="G593" s="6">
        <v>726939</v>
      </c>
      <c r="H593" s="119"/>
    </row>
    <row r="594" spans="2:8" x14ac:dyDescent="0.25">
      <c r="B594" s="2" t="s">
        <v>154</v>
      </c>
      <c r="C594" s="2" t="s">
        <v>164</v>
      </c>
      <c r="D594" s="2">
        <v>4107</v>
      </c>
      <c r="E594" s="2" t="s">
        <v>767</v>
      </c>
      <c r="F594" s="2" t="s">
        <v>9</v>
      </c>
      <c r="G594" s="6">
        <v>1089253</v>
      </c>
      <c r="H594" s="119"/>
    </row>
    <row r="595" spans="2:8" x14ac:dyDescent="0.25">
      <c r="B595" s="2" t="s">
        <v>154</v>
      </c>
      <c r="C595" s="2" t="s">
        <v>164</v>
      </c>
      <c r="D595" s="2">
        <v>4108</v>
      </c>
      <c r="E595" s="2" t="s">
        <v>768</v>
      </c>
      <c r="F595" s="2" t="s">
        <v>9</v>
      </c>
      <c r="G595" s="6">
        <v>1022247</v>
      </c>
      <c r="H595" s="119"/>
    </row>
    <row r="596" spans="2:8" x14ac:dyDescent="0.25">
      <c r="B596" s="2" t="s">
        <v>154</v>
      </c>
      <c r="C596" s="2" t="s">
        <v>164</v>
      </c>
      <c r="D596" s="2">
        <v>4110</v>
      </c>
      <c r="E596" s="2" t="s">
        <v>769</v>
      </c>
      <c r="F596" s="2" t="s">
        <v>9</v>
      </c>
      <c r="G596" s="6">
        <v>1892888</v>
      </c>
      <c r="H596" s="119"/>
    </row>
    <row r="597" spans="2:8" x14ac:dyDescent="0.25">
      <c r="B597" s="2" t="s">
        <v>154</v>
      </c>
      <c r="C597" s="2" t="s">
        <v>399</v>
      </c>
      <c r="D597" s="2">
        <v>4111</v>
      </c>
      <c r="E597" s="2" t="s">
        <v>770</v>
      </c>
      <c r="F597" s="2" t="s">
        <v>159</v>
      </c>
      <c r="G597" s="6">
        <v>378866</v>
      </c>
      <c r="H597" s="119"/>
    </row>
    <row r="598" spans="2:8" x14ac:dyDescent="0.25">
      <c r="B598" s="2" t="s">
        <v>154</v>
      </c>
      <c r="C598" s="2" t="s">
        <v>164</v>
      </c>
      <c r="D598" s="2">
        <v>4113</v>
      </c>
      <c r="E598" s="2" t="s">
        <v>771</v>
      </c>
      <c r="F598" s="2" t="s">
        <v>9</v>
      </c>
      <c r="G598" s="6">
        <v>369535</v>
      </c>
      <c r="H598" s="119"/>
    </row>
    <row r="599" spans="2:8" x14ac:dyDescent="0.25">
      <c r="B599" s="2" t="s">
        <v>154</v>
      </c>
      <c r="C599" s="2" t="s">
        <v>164</v>
      </c>
      <c r="D599" s="2">
        <v>4114</v>
      </c>
      <c r="E599" s="2" t="s">
        <v>772</v>
      </c>
      <c r="F599" s="2" t="s">
        <v>9</v>
      </c>
      <c r="G599" s="6">
        <v>321551</v>
      </c>
      <c r="H599" s="119"/>
    </row>
    <row r="600" spans="2:8" x14ac:dyDescent="0.25">
      <c r="B600" s="2" t="s">
        <v>154</v>
      </c>
      <c r="C600" s="2" t="s">
        <v>164</v>
      </c>
      <c r="D600" s="2">
        <v>4115</v>
      </c>
      <c r="E600" s="2" t="s">
        <v>773</v>
      </c>
      <c r="F600" s="2" t="s">
        <v>9</v>
      </c>
      <c r="G600" s="6">
        <v>340145</v>
      </c>
      <c r="H600" s="119"/>
    </row>
    <row r="601" spans="2:8" x14ac:dyDescent="0.25">
      <c r="B601" s="2" t="s">
        <v>154</v>
      </c>
      <c r="C601" s="2" t="s">
        <v>164</v>
      </c>
      <c r="D601" s="2">
        <v>4116</v>
      </c>
      <c r="E601" s="2" t="s">
        <v>774</v>
      </c>
      <c r="F601" s="2" t="s">
        <v>9</v>
      </c>
      <c r="G601" s="6">
        <v>378532</v>
      </c>
      <c r="H601" s="119"/>
    </row>
    <row r="602" spans="2:8" x14ac:dyDescent="0.25">
      <c r="B602" s="2" t="s">
        <v>154</v>
      </c>
      <c r="C602" s="2" t="s">
        <v>164</v>
      </c>
      <c r="D602" s="2">
        <v>4117</v>
      </c>
      <c r="E602" s="2" t="s">
        <v>775</v>
      </c>
      <c r="F602" s="2" t="s">
        <v>9</v>
      </c>
      <c r="G602" s="6">
        <v>397726</v>
      </c>
      <c r="H602" s="119"/>
    </row>
    <row r="603" spans="2:8" x14ac:dyDescent="0.25">
      <c r="B603" s="2" t="s">
        <v>154</v>
      </c>
      <c r="C603" s="2" t="s">
        <v>164</v>
      </c>
      <c r="D603" s="2">
        <v>4118</v>
      </c>
      <c r="E603" s="2" t="s">
        <v>776</v>
      </c>
      <c r="F603" s="2" t="s">
        <v>9</v>
      </c>
      <c r="G603" s="6">
        <v>344943</v>
      </c>
      <c r="H603" s="119"/>
    </row>
    <row r="604" spans="2:8" x14ac:dyDescent="0.25">
      <c r="B604" s="2" t="s">
        <v>154</v>
      </c>
      <c r="C604" s="2" t="s">
        <v>164</v>
      </c>
      <c r="D604" s="2">
        <v>4119</v>
      </c>
      <c r="E604" s="2" t="s">
        <v>777</v>
      </c>
      <c r="F604" s="2" t="s">
        <v>9</v>
      </c>
      <c r="G604" s="6">
        <v>388129</v>
      </c>
      <c r="H604" s="119"/>
    </row>
    <row r="605" spans="2:8" x14ac:dyDescent="0.25">
      <c r="B605" s="2" t="s">
        <v>154</v>
      </c>
      <c r="C605" s="2" t="s">
        <v>164</v>
      </c>
      <c r="D605" s="2">
        <v>4120</v>
      </c>
      <c r="E605" s="2" t="s">
        <v>778</v>
      </c>
      <c r="F605" s="2" t="s">
        <v>9</v>
      </c>
      <c r="G605" s="6">
        <v>409122</v>
      </c>
      <c r="H605" s="119"/>
    </row>
    <row r="606" spans="2:8" x14ac:dyDescent="0.25">
      <c r="B606" s="2" t="s">
        <v>154</v>
      </c>
      <c r="C606" s="2" t="s">
        <v>164</v>
      </c>
      <c r="D606" s="2">
        <v>4121</v>
      </c>
      <c r="E606" s="2" t="s">
        <v>779</v>
      </c>
      <c r="F606" s="2" t="s">
        <v>9</v>
      </c>
      <c r="G606" s="6">
        <v>334147</v>
      </c>
      <c r="H606" s="119"/>
    </row>
    <row r="607" spans="2:8" x14ac:dyDescent="0.25">
      <c r="B607" s="2" t="s">
        <v>154</v>
      </c>
      <c r="C607" s="2" t="s">
        <v>164</v>
      </c>
      <c r="D607" s="2">
        <v>4122</v>
      </c>
      <c r="E607" s="2" t="s">
        <v>780</v>
      </c>
      <c r="F607" s="2" t="s">
        <v>9</v>
      </c>
      <c r="G607" s="6">
        <v>318552</v>
      </c>
      <c r="H607" s="119"/>
    </row>
    <row r="608" spans="2:8" x14ac:dyDescent="0.25">
      <c r="B608" s="2" t="s">
        <v>154</v>
      </c>
      <c r="C608" s="2" t="s">
        <v>164</v>
      </c>
      <c r="D608" s="2">
        <v>4123</v>
      </c>
      <c r="E608" s="2" t="s">
        <v>781</v>
      </c>
      <c r="F608" s="2" t="s">
        <v>9</v>
      </c>
      <c r="G608" s="6">
        <v>328749</v>
      </c>
      <c r="H608" s="119"/>
    </row>
    <row r="609" spans="2:8" x14ac:dyDescent="0.25">
      <c r="B609" s="2" t="s">
        <v>154</v>
      </c>
      <c r="C609" s="2" t="s">
        <v>164</v>
      </c>
      <c r="D609" s="2">
        <v>4124</v>
      </c>
      <c r="E609" s="2" t="s">
        <v>782</v>
      </c>
      <c r="F609" s="2" t="s">
        <v>9</v>
      </c>
      <c r="G609" s="6">
        <v>359938</v>
      </c>
      <c r="H609" s="119"/>
    </row>
    <row r="610" spans="2:8" x14ac:dyDescent="0.25">
      <c r="B610" s="2" t="s">
        <v>154</v>
      </c>
      <c r="C610" s="2" t="s">
        <v>164</v>
      </c>
      <c r="D610" s="2">
        <v>4125</v>
      </c>
      <c r="E610" s="2" t="s">
        <v>783</v>
      </c>
      <c r="F610" s="2" t="s">
        <v>9</v>
      </c>
      <c r="G610" s="6">
        <v>208260</v>
      </c>
      <c r="H610" s="119"/>
    </row>
    <row r="611" spans="2:8" x14ac:dyDescent="0.25">
      <c r="B611" s="2" t="s">
        <v>154</v>
      </c>
      <c r="C611" s="2" t="s">
        <v>164</v>
      </c>
      <c r="D611" s="2">
        <v>4126</v>
      </c>
      <c r="E611" s="2" t="s">
        <v>784</v>
      </c>
      <c r="F611" s="2" t="s">
        <v>9</v>
      </c>
      <c r="G611" s="6">
        <v>185213</v>
      </c>
      <c r="H611" s="119"/>
    </row>
    <row r="612" spans="2:8" x14ac:dyDescent="0.25">
      <c r="B612" s="2" t="s">
        <v>154</v>
      </c>
      <c r="C612" s="2" t="s">
        <v>164</v>
      </c>
      <c r="D612" s="2">
        <v>4127</v>
      </c>
      <c r="E612" s="2" t="s">
        <v>785</v>
      </c>
      <c r="F612" s="2" t="s">
        <v>9</v>
      </c>
      <c r="G612" s="6">
        <v>282511</v>
      </c>
      <c r="H612" s="119"/>
    </row>
    <row r="613" spans="2:8" x14ac:dyDescent="0.25">
      <c r="B613" s="2" t="s">
        <v>154</v>
      </c>
      <c r="C613" s="2" t="s">
        <v>187</v>
      </c>
      <c r="D613" s="2">
        <v>4128</v>
      </c>
      <c r="E613" s="2" t="s">
        <v>786</v>
      </c>
      <c r="F613" s="2" t="s">
        <v>12</v>
      </c>
      <c r="G613" s="6">
        <v>60326</v>
      </c>
      <c r="H613" s="119"/>
    </row>
    <row r="614" spans="2:8" x14ac:dyDescent="0.25">
      <c r="B614" s="2" t="s">
        <v>154</v>
      </c>
      <c r="C614" s="2" t="s">
        <v>187</v>
      </c>
      <c r="D614" s="2">
        <v>4129</v>
      </c>
      <c r="E614" s="2" t="s">
        <v>787</v>
      </c>
      <c r="F614" s="2" t="s">
        <v>12</v>
      </c>
      <c r="G614" s="6">
        <v>121616</v>
      </c>
      <c r="H614" s="119"/>
    </row>
    <row r="615" spans="2:8" x14ac:dyDescent="0.25">
      <c r="B615" s="2" t="s">
        <v>154</v>
      </c>
      <c r="C615" s="2" t="s">
        <v>187</v>
      </c>
      <c r="D615" s="2">
        <v>4130</v>
      </c>
      <c r="E615" s="2" t="s">
        <v>107</v>
      </c>
      <c r="F615" s="2" t="s">
        <v>9</v>
      </c>
      <c r="G615" s="6">
        <v>402072</v>
      </c>
      <c r="H615" s="119"/>
    </row>
    <row r="616" spans="2:8" x14ac:dyDescent="0.25">
      <c r="B616" s="2" t="s">
        <v>154</v>
      </c>
      <c r="C616" s="2" t="s">
        <v>187</v>
      </c>
      <c r="D616" s="2">
        <v>4131</v>
      </c>
      <c r="E616" s="2" t="s">
        <v>108</v>
      </c>
      <c r="F616" s="2" t="s">
        <v>9</v>
      </c>
      <c r="G616" s="6">
        <v>665131</v>
      </c>
      <c r="H616" s="119"/>
    </row>
    <row r="617" spans="2:8" x14ac:dyDescent="0.25">
      <c r="B617" s="2" t="s">
        <v>154</v>
      </c>
      <c r="C617" s="2" t="s">
        <v>187</v>
      </c>
      <c r="D617" s="2">
        <v>4132</v>
      </c>
      <c r="E617" s="2" t="s">
        <v>109</v>
      </c>
      <c r="F617" s="2" t="s">
        <v>9</v>
      </c>
      <c r="G617" s="6">
        <v>783651</v>
      </c>
      <c r="H617" s="119"/>
    </row>
    <row r="618" spans="2:8" x14ac:dyDescent="0.25">
      <c r="B618" s="2" t="s">
        <v>154</v>
      </c>
      <c r="C618" s="2" t="s">
        <v>187</v>
      </c>
      <c r="D618" s="2">
        <v>4133</v>
      </c>
      <c r="E618" s="2" t="s">
        <v>110</v>
      </c>
      <c r="F618" s="2" t="s">
        <v>9</v>
      </c>
      <c r="G618" s="6">
        <v>1087585</v>
      </c>
      <c r="H618" s="119"/>
    </row>
    <row r="619" spans="2:8" x14ac:dyDescent="0.25">
      <c r="B619" s="2" t="s">
        <v>154</v>
      </c>
      <c r="C619" s="2" t="s">
        <v>223</v>
      </c>
      <c r="D619" s="2">
        <v>4134</v>
      </c>
      <c r="E619" s="2" t="s">
        <v>788</v>
      </c>
      <c r="F619" s="2" t="s">
        <v>159</v>
      </c>
      <c r="G619" s="6">
        <v>549760</v>
      </c>
      <c r="H619" s="119"/>
    </row>
    <row r="620" spans="2:8" x14ac:dyDescent="0.25">
      <c r="B620" s="2" t="s">
        <v>154</v>
      </c>
      <c r="C620" s="2" t="s">
        <v>223</v>
      </c>
      <c r="D620" s="2">
        <v>4135</v>
      </c>
      <c r="E620" s="2" t="s">
        <v>789</v>
      </c>
      <c r="F620" s="2" t="s">
        <v>159</v>
      </c>
      <c r="G620" s="6">
        <v>563380</v>
      </c>
      <c r="H620" s="119"/>
    </row>
    <row r="621" spans="2:8" x14ac:dyDescent="0.25">
      <c r="B621" s="2" t="s">
        <v>154</v>
      </c>
      <c r="C621" s="2" t="s">
        <v>216</v>
      </c>
      <c r="D621" s="2">
        <v>4136</v>
      </c>
      <c r="E621" s="2" t="s">
        <v>790</v>
      </c>
      <c r="F621" s="2" t="s">
        <v>9</v>
      </c>
      <c r="G621" s="6">
        <v>3720</v>
      </c>
      <c r="H621" s="119"/>
    </row>
    <row r="622" spans="2:8" x14ac:dyDescent="0.25">
      <c r="B622" s="2" t="s">
        <v>154</v>
      </c>
      <c r="C622" s="2" t="s">
        <v>738</v>
      </c>
      <c r="D622" s="2">
        <v>4137</v>
      </c>
      <c r="E622" s="2" t="s">
        <v>791</v>
      </c>
      <c r="F622" s="2" t="s">
        <v>18</v>
      </c>
      <c r="G622" s="6">
        <v>90944</v>
      </c>
      <c r="H622" s="119"/>
    </row>
    <row r="623" spans="2:8" x14ac:dyDescent="0.25">
      <c r="B623" s="2" t="s">
        <v>154</v>
      </c>
      <c r="C623" s="2" t="s">
        <v>216</v>
      </c>
      <c r="D623" s="2">
        <v>4138</v>
      </c>
      <c r="E623" s="2" t="s">
        <v>792</v>
      </c>
      <c r="F623" s="2" t="s">
        <v>9</v>
      </c>
      <c r="G623" s="6">
        <v>126988</v>
      </c>
      <c r="H623" s="119"/>
    </row>
    <row r="624" spans="2:8" x14ac:dyDescent="0.25">
      <c r="B624" s="2" t="s">
        <v>154</v>
      </c>
      <c r="C624" s="2" t="s">
        <v>391</v>
      </c>
      <c r="D624" s="2">
        <v>4140</v>
      </c>
      <c r="E624" s="2" t="s">
        <v>793</v>
      </c>
      <c r="F624" s="2" t="s">
        <v>159</v>
      </c>
      <c r="G624" s="6">
        <v>132887</v>
      </c>
      <c r="H624" s="119"/>
    </row>
    <row r="625" spans="2:8" x14ac:dyDescent="0.25">
      <c r="B625" s="2" t="s">
        <v>154</v>
      </c>
      <c r="C625" s="2" t="s">
        <v>391</v>
      </c>
      <c r="D625" s="2">
        <v>4142</v>
      </c>
      <c r="E625" s="2" t="s">
        <v>794</v>
      </c>
      <c r="F625" s="2" t="s">
        <v>159</v>
      </c>
      <c r="G625" s="6">
        <v>123089</v>
      </c>
      <c r="H625" s="119"/>
    </row>
    <row r="626" spans="2:8" x14ac:dyDescent="0.25">
      <c r="B626" s="2" t="s">
        <v>154</v>
      </c>
      <c r="C626" s="2" t="s">
        <v>176</v>
      </c>
      <c r="D626" s="2">
        <v>4143</v>
      </c>
      <c r="E626" s="2" t="s">
        <v>795</v>
      </c>
      <c r="F626" s="2" t="s">
        <v>12</v>
      </c>
      <c r="G626" s="6">
        <v>29506</v>
      </c>
      <c r="H626" s="119"/>
    </row>
    <row r="627" spans="2:8" x14ac:dyDescent="0.25">
      <c r="B627" s="2" t="s">
        <v>154</v>
      </c>
      <c r="C627" s="2" t="s">
        <v>176</v>
      </c>
      <c r="D627" s="2">
        <v>4144</v>
      </c>
      <c r="E627" s="2" t="s">
        <v>796</v>
      </c>
      <c r="F627" s="2" t="s">
        <v>12</v>
      </c>
      <c r="G627" s="6">
        <v>60289</v>
      </c>
      <c r="H627" s="119"/>
    </row>
    <row r="628" spans="2:8" x14ac:dyDescent="0.25">
      <c r="B628" s="2" t="s">
        <v>154</v>
      </c>
      <c r="C628" s="2" t="s">
        <v>176</v>
      </c>
      <c r="D628" s="2">
        <v>4145</v>
      </c>
      <c r="E628" s="2" t="s">
        <v>797</v>
      </c>
      <c r="F628" s="2" t="s">
        <v>12</v>
      </c>
      <c r="G628" s="6">
        <v>101050</v>
      </c>
      <c r="H628" s="119"/>
    </row>
    <row r="629" spans="2:8" x14ac:dyDescent="0.25">
      <c r="B629" s="2" t="s">
        <v>154</v>
      </c>
      <c r="C629" s="2" t="s">
        <v>176</v>
      </c>
      <c r="D629" s="2">
        <v>4146</v>
      </c>
      <c r="E629" s="2" t="s">
        <v>798</v>
      </c>
      <c r="F629" s="2" t="s">
        <v>12</v>
      </c>
      <c r="G629" s="6">
        <v>69280</v>
      </c>
      <c r="H629" s="119"/>
    </row>
    <row r="630" spans="2:8" x14ac:dyDescent="0.25">
      <c r="B630" s="2" t="s">
        <v>154</v>
      </c>
      <c r="C630" s="2" t="s">
        <v>155</v>
      </c>
      <c r="D630" s="2">
        <v>4154</v>
      </c>
      <c r="E630" s="2" t="s">
        <v>799</v>
      </c>
      <c r="F630" s="2" t="s">
        <v>18</v>
      </c>
      <c r="G630" s="6">
        <v>797</v>
      </c>
      <c r="H630" s="119"/>
    </row>
    <row r="631" spans="2:8" x14ac:dyDescent="0.25">
      <c r="B631" s="2" t="s">
        <v>154</v>
      </c>
      <c r="C631" s="2" t="s">
        <v>155</v>
      </c>
      <c r="D631" s="2">
        <v>4155</v>
      </c>
      <c r="E631" s="2" t="s">
        <v>800</v>
      </c>
      <c r="F631" s="2" t="s">
        <v>159</v>
      </c>
      <c r="G631" s="6">
        <v>65139</v>
      </c>
      <c r="H631" s="119"/>
    </row>
    <row r="632" spans="2:8" x14ac:dyDescent="0.25">
      <c r="B632" s="2" t="s">
        <v>154</v>
      </c>
      <c r="C632" s="2" t="s">
        <v>391</v>
      </c>
      <c r="D632" s="2">
        <v>4156</v>
      </c>
      <c r="E632" s="2" t="s">
        <v>801</v>
      </c>
      <c r="F632" s="2" t="s">
        <v>159</v>
      </c>
      <c r="G632" s="6">
        <v>103256</v>
      </c>
      <c r="H632" s="119"/>
    </row>
    <row r="633" spans="2:8" x14ac:dyDescent="0.25">
      <c r="B633" s="2" t="s">
        <v>154</v>
      </c>
      <c r="C633" s="2" t="s">
        <v>391</v>
      </c>
      <c r="D633" s="2">
        <v>4157</v>
      </c>
      <c r="E633" s="2" t="s">
        <v>802</v>
      </c>
      <c r="F633" s="2" t="s">
        <v>159</v>
      </c>
      <c r="G633" s="6">
        <v>107779</v>
      </c>
      <c r="H633" s="119"/>
    </row>
    <row r="634" spans="2:8" x14ac:dyDescent="0.25">
      <c r="B634" s="2" t="s">
        <v>154</v>
      </c>
      <c r="C634" s="2" t="s">
        <v>391</v>
      </c>
      <c r="D634" s="2">
        <v>4158</v>
      </c>
      <c r="E634" s="2" t="s">
        <v>803</v>
      </c>
      <c r="F634" s="2" t="s">
        <v>159</v>
      </c>
      <c r="G634" s="6">
        <v>109444</v>
      </c>
      <c r="H634" s="119"/>
    </row>
    <row r="635" spans="2:8" x14ac:dyDescent="0.25">
      <c r="B635" s="2" t="s">
        <v>154</v>
      </c>
      <c r="C635" s="2" t="s">
        <v>391</v>
      </c>
      <c r="D635" s="2">
        <v>4159</v>
      </c>
      <c r="E635" s="2" t="s">
        <v>804</v>
      </c>
      <c r="F635" s="2" t="s">
        <v>159</v>
      </c>
      <c r="G635" s="6">
        <v>99281</v>
      </c>
      <c r="H635" s="119"/>
    </row>
    <row r="636" spans="2:8" x14ac:dyDescent="0.25">
      <c r="B636" s="2" t="s">
        <v>154</v>
      </c>
      <c r="C636" s="2" t="s">
        <v>391</v>
      </c>
      <c r="D636" s="2">
        <v>4160</v>
      </c>
      <c r="E636" s="2" t="s">
        <v>805</v>
      </c>
      <c r="F636" s="2" t="s">
        <v>159</v>
      </c>
      <c r="G636" s="6">
        <v>103328</v>
      </c>
      <c r="H636" s="119"/>
    </row>
    <row r="637" spans="2:8" x14ac:dyDescent="0.25">
      <c r="B637" s="2" t="s">
        <v>154</v>
      </c>
      <c r="C637" s="2" t="s">
        <v>391</v>
      </c>
      <c r="D637" s="2">
        <v>4161</v>
      </c>
      <c r="E637" s="2" t="s">
        <v>806</v>
      </c>
      <c r="F637" s="2" t="s">
        <v>159</v>
      </c>
      <c r="G637" s="6">
        <v>103803</v>
      </c>
      <c r="H637" s="119"/>
    </row>
    <row r="638" spans="2:8" x14ac:dyDescent="0.25">
      <c r="B638" s="2" t="s">
        <v>154</v>
      </c>
      <c r="C638" s="2" t="s">
        <v>542</v>
      </c>
      <c r="D638" s="2">
        <v>4195</v>
      </c>
      <c r="E638" s="2" t="s">
        <v>807</v>
      </c>
      <c r="F638" s="2" t="s">
        <v>18</v>
      </c>
      <c r="G638" s="6">
        <v>406</v>
      </c>
      <c r="H638" s="119"/>
    </row>
    <row r="639" spans="2:8" x14ac:dyDescent="0.25">
      <c r="B639" s="2" t="s">
        <v>154</v>
      </c>
      <c r="C639" s="2" t="s">
        <v>542</v>
      </c>
      <c r="D639" s="2">
        <v>4197</v>
      </c>
      <c r="E639" s="2" t="s">
        <v>808</v>
      </c>
      <c r="F639" s="2" t="s">
        <v>18</v>
      </c>
      <c r="G639" s="6">
        <v>1864</v>
      </c>
      <c r="H639" s="119"/>
    </row>
    <row r="640" spans="2:8" x14ac:dyDescent="0.25">
      <c r="B640" s="2" t="s">
        <v>154</v>
      </c>
      <c r="C640" s="2" t="s">
        <v>542</v>
      </c>
      <c r="D640" s="2">
        <v>4198</v>
      </c>
      <c r="E640" s="2" t="s">
        <v>809</v>
      </c>
      <c r="F640" s="2" t="s">
        <v>18</v>
      </c>
      <c r="G640" s="6">
        <v>1940</v>
      </c>
      <c r="H640" s="119"/>
    </row>
    <row r="641" spans="2:8" x14ac:dyDescent="0.25">
      <c r="B641" s="2" t="s">
        <v>154</v>
      </c>
      <c r="C641" s="2" t="s">
        <v>542</v>
      </c>
      <c r="D641" s="2">
        <v>4200</v>
      </c>
      <c r="E641" s="2" t="s">
        <v>810</v>
      </c>
      <c r="F641" s="2" t="s">
        <v>159</v>
      </c>
      <c r="G641" s="6">
        <v>573379</v>
      </c>
      <c r="H641" s="119"/>
    </row>
    <row r="642" spans="2:8" x14ac:dyDescent="0.25">
      <c r="B642" s="2" t="s">
        <v>154</v>
      </c>
      <c r="C642" s="2" t="s">
        <v>542</v>
      </c>
      <c r="D642" s="2">
        <v>4203</v>
      </c>
      <c r="E642" s="2" t="s">
        <v>811</v>
      </c>
      <c r="F642" s="2" t="s">
        <v>159</v>
      </c>
      <c r="G642" s="6">
        <v>596874</v>
      </c>
      <c r="H642" s="119"/>
    </row>
    <row r="643" spans="2:8" x14ac:dyDescent="0.25">
      <c r="B643" s="2" t="s">
        <v>154</v>
      </c>
      <c r="C643" s="2" t="s">
        <v>542</v>
      </c>
      <c r="D643" s="2">
        <v>4207</v>
      </c>
      <c r="E643" s="2" t="s">
        <v>812</v>
      </c>
      <c r="F643" s="2" t="s">
        <v>159</v>
      </c>
      <c r="G643" s="6">
        <v>654725</v>
      </c>
      <c r="H643" s="119"/>
    </row>
    <row r="644" spans="2:8" x14ac:dyDescent="0.25">
      <c r="B644" s="2" t="s">
        <v>154</v>
      </c>
      <c r="C644" s="2" t="s">
        <v>225</v>
      </c>
      <c r="D644" s="2">
        <v>4229</v>
      </c>
      <c r="E644" s="2" t="s">
        <v>813</v>
      </c>
      <c r="F644" s="2" t="s">
        <v>159</v>
      </c>
      <c r="G644" s="6">
        <v>547757</v>
      </c>
      <c r="H644" s="119"/>
    </row>
    <row r="645" spans="2:8" x14ac:dyDescent="0.25">
      <c r="B645" s="2" t="s">
        <v>154</v>
      </c>
      <c r="C645" s="2" t="s">
        <v>225</v>
      </c>
      <c r="D645" s="2">
        <v>4230</v>
      </c>
      <c r="E645" s="2" t="s">
        <v>814</v>
      </c>
      <c r="F645" s="2" t="s">
        <v>159</v>
      </c>
      <c r="G645" s="6">
        <v>524579</v>
      </c>
      <c r="H645" s="119"/>
    </row>
    <row r="646" spans="2:8" x14ac:dyDescent="0.25">
      <c r="B646" s="2" t="s">
        <v>154</v>
      </c>
      <c r="C646" s="2" t="s">
        <v>522</v>
      </c>
      <c r="D646" s="2">
        <v>4232</v>
      </c>
      <c r="E646" s="2" t="s">
        <v>815</v>
      </c>
      <c r="F646" s="2" t="s">
        <v>524</v>
      </c>
      <c r="G646" s="6">
        <v>3096</v>
      </c>
      <c r="H646" s="119"/>
    </row>
    <row r="647" spans="2:8" x14ac:dyDescent="0.25">
      <c r="B647" s="2" t="s">
        <v>154</v>
      </c>
      <c r="C647" s="2" t="s">
        <v>522</v>
      </c>
      <c r="D647" s="2">
        <v>4233</v>
      </c>
      <c r="E647" s="2" t="s">
        <v>816</v>
      </c>
      <c r="F647" s="2" t="s">
        <v>524</v>
      </c>
      <c r="G647" s="6">
        <v>3096</v>
      </c>
      <c r="H647" s="119"/>
    </row>
    <row r="648" spans="2:8" x14ac:dyDescent="0.25">
      <c r="B648" s="2" t="s">
        <v>154</v>
      </c>
      <c r="C648" s="2" t="s">
        <v>522</v>
      </c>
      <c r="D648" s="2">
        <v>4234</v>
      </c>
      <c r="E648" s="2" t="s">
        <v>817</v>
      </c>
      <c r="F648" s="2" t="s">
        <v>524</v>
      </c>
      <c r="G648" s="6">
        <v>3096</v>
      </c>
      <c r="H648" s="119"/>
    </row>
    <row r="649" spans="2:8" x14ac:dyDescent="0.25">
      <c r="B649" s="2" t="s">
        <v>154</v>
      </c>
      <c r="C649" s="2" t="s">
        <v>522</v>
      </c>
      <c r="D649" s="2">
        <v>4235</v>
      </c>
      <c r="E649" s="2" t="s">
        <v>818</v>
      </c>
      <c r="F649" s="2" t="s">
        <v>524</v>
      </c>
      <c r="G649" s="6">
        <v>3096</v>
      </c>
      <c r="H649" s="119"/>
    </row>
    <row r="650" spans="2:8" x14ac:dyDescent="0.25">
      <c r="B650" s="2" t="s">
        <v>154</v>
      </c>
      <c r="C650" s="2" t="s">
        <v>522</v>
      </c>
      <c r="D650" s="2">
        <v>4236</v>
      </c>
      <c r="E650" s="2" t="s">
        <v>819</v>
      </c>
      <c r="F650" s="2" t="s">
        <v>524</v>
      </c>
      <c r="G650" s="6">
        <v>3096</v>
      </c>
      <c r="H650" s="119"/>
    </row>
    <row r="651" spans="2:8" x14ac:dyDescent="0.25">
      <c r="B651" s="2" t="s">
        <v>154</v>
      </c>
      <c r="C651" s="2" t="s">
        <v>522</v>
      </c>
      <c r="D651" s="2">
        <v>4237</v>
      </c>
      <c r="E651" s="2" t="s">
        <v>820</v>
      </c>
      <c r="F651" s="2" t="s">
        <v>524</v>
      </c>
      <c r="G651" s="6">
        <v>3096</v>
      </c>
      <c r="H651" s="119"/>
    </row>
    <row r="652" spans="2:8" x14ac:dyDescent="0.25">
      <c r="B652" s="2" t="s">
        <v>154</v>
      </c>
      <c r="C652" s="2" t="s">
        <v>522</v>
      </c>
      <c r="D652" s="2">
        <v>4238</v>
      </c>
      <c r="E652" s="2" t="s">
        <v>821</v>
      </c>
      <c r="F652" s="2" t="s">
        <v>524</v>
      </c>
      <c r="G652" s="6">
        <v>3096</v>
      </c>
      <c r="H652" s="119"/>
    </row>
    <row r="653" spans="2:8" x14ac:dyDescent="0.25">
      <c r="B653" s="2" t="s">
        <v>154</v>
      </c>
      <c r="C653" s="2" t="s">
        <v>562</v>
      </c>
      <c r="D653" s="2">
        <v>4239</v>
      </c>
      <c r="E653" s="2" t="s">
        <v>822</v>
      </c>
      <c r="F653" s="2" t="s">
        <v>12</v>
      </c>
      <c r="G653" s="6">
        <v>4454</v>
      </c>
      <c r="H653" s="119"/>
    </row>
    <row r="654" spans="2:8" x14ac:dyDescent="0.25">
      <c r="B654" s="2" t="s">
        <v>154</v>
      </c>
      <c r="C654" s="2" t="s">
        <v>209</v>
      </c>
      <c r="D654" s="2">
        <v>4240</v>
      </c>
      <c r="E654" s="2" t="s">
        <v>11</v>
      </c>
      <c r="F654" s="2" t="s">
        <v>12</v>
      </c>
      <c r="G654" s="6">
        <v>4870</v>
      </c>
      <c r="H654" s="119"/>
    </row>
    <row r="655" spans="2:8" x14ac:dyDescent="0.25">
      <c r="B655" s="2" t="s">
        <v>154</v>
      </c>
      <c r="C655" s="2" t="s">
        <v>209</v>
      </c>
      <c r="D655" s="2">
        <v>4241</v>
      </c>
      <c r="E655" s="2" t="s">
        <v>823</v>
      </c>
      <c r="F655" s="2" t="s">
        <v>12</v>
      </c>
      <c r="G655" s="6">
        <v>4870</v>
      </c>
      <c r="H655" s="119"/>
    </row>
    <row r="656" spans="2:8" x14ac:dyDescent="0.25">
      <c r="B656" s="2" t="s">
        <v>154</v>
      </c>
      <c r="C656" s="2" t="s">
        <v>209</v>
      </c>
      <c r="D656" s="2">
        <v>4242</v>
      </c>
      <c r="E656" s="2" t="s">
        <v>13</v>
      </c>
      <c r="F656" s="2" t="s">
        <v>12</v>
      </c>
      <c r="G656" s="6">
        <v>6088</v>
      </c>
      <c r="H656" s="119"/>
    </row>
    <row r="657" spans="2:8" x14ac:dyDescent="0.25">
      <c r="B657" s="2" t="s">
        <v>154</v>
      </c>
      <c r="C657" s="2" t="s">
        <v>209</v>
      </c>
      <c r="D657" s="2">
        <v>4243</v>
      </c>
      <c r="E657" s="2" t="s">
        <v>824</v>
      </c>
      <c r="F657" s="2" t="s">
        <v>12</v>
      </c>
      <c r="G657" s="6">
        <v>6088</v>
      </c>
      <c r="H657" s="119"/>
    </row>
    <row r="658" spans="2:8" x14ac:dyDescent="0.25">
      <c r="B658" s="2" t="s">
        <v>154</v>
      </c>
      <c r="C658" s="2" t="s">
        <v>209</v>
      </c>
      <c r="D658" s="2">
        <v>4244</v>
      </c>
      <c r="E658" s="2" t="s">
        <v>14</v>
      </c>
      <c r="F658" s="2" t="s">
        <v>9</v>
      </c>
      <c r="G658" s="6">
        <v>61282</v>
      </c>
      <c r="H658" s="119"/>
    </row>
    <row r="659" spans="2:8" x14ac:dyDescent="0.25">
      <c r="B659" s="2" t="s">
        <v>154</v>
      </c>
      <c r="C659" s="2" t="s">
        <v>209</v>
      </c>
      <c r="D659" s="2">
        <v>4245</v>
      </c>
      <c r="E659" s="2" t="s">
        <v>15</v>
      </c>
      <c r="F659" s="2" t="s">
        <v>9</v>
      </c>
      <c r="G659" s="6">
        <v>88473</v>
      </c>
      <c r="H659" s="119"/>
    </row>
    <row r="660" spans="2:8" x14ac:dyDescent="0.25">
      <c r="B660" s="2" t="s">
        <v>154</v>
      </c>
      <c r="C660" s="2" t="s">
        <v>209</v>
      </c>
      <c r="D660" s="2">
        <v>4246</v>
      </c>
      <c r="E660" s="2" t="s">
        <v>16</v>
      </c>
      <c r="F660" s="2" t="s">
        <v>9</v>
      </c>
      <c r="G660" s="6">
        <v>48701</v>
      </c>
      <c r="H660" s="119"/>
    </row>
    <row r="661" spans="2:8" x14ac:dyDescent="0.25">
      <c r="B661" s="2" t="s">
        <v>154</v>
      </c>
      <c r="C661" s="2" t="s">
        <v>209</v>
      </c>
      <c r="D661" s="2">
        <v>4247</v>
      </c>
      <c r="E661" s="2" t="s">
        <v>17</v>
      </c>
      <c r="F661" s="2" t="s">
        <v>18</v>
      </c>
      <c r="G661" s="6">
        <v>40584</v>
      </c>
      <c r="H661" s="119"/>
    </row>
    <row r="662" spans="2:8" x14ac:dyDescent="0.25">
      <c r="B662" s="2" t="s">
        <v>154</v>
      </c>
      <c r="C662" s="2" t="s">
        <v>209</v>
      </c>
      <c r="D662" s="2">
        <v>4248</v>
      </c>
      <c r="E662" s="2" t="s">
        <v>19</v>
      </c>
      <c r="F662" s="2" t="s">
        <v>18</v>
      </c>
      <c r="G662" s="6">
        <v>40584</v>
      </c>
      <c r="H662" s="119"/>
    </row>
    <row r="663" spans="2:8" x14ac:dyDescent="0.25">
      <c r="B663" s="2" t="s">
        <v>154</v>
      </c>
      <c r="C663" s="2" t="s">
        <v>209</v>
      </c>
      <c r="D663" s="2">
        <v>4249</v>
      </c>
      <c r="E663" s="2" t="s">
        <v>20</v>
      </c>
      <c r="F663" s="2" t="s">
        <v>12</v>
      </c>
      <c r="G663" s="6">
        <v>6088</v>
      </c>
      <c r="H663" s="119"/>
    </row>
    <row r="664" spans="2:8" x14ac:dyDescent="0.25">
      <c r="B664" s="2" t="s">
        <v>154</v>
      </c>
      <c r="C664" s="2" t="s">
        <v>176</v>
      </c>
      <c r="D664" s="2">
        <v>4252</v>
      </c>
      <c r="E664" s="2" t="s">
        <v>113</v>
      </c>
      <c r="F664" s="2" t="s">
        <v>9</v>
      </c>
      <c r="G664" s="6">
        <v>1464220</v>
      </c>
      <c r="H664" s="119"/>
    </row>
    <row r="665" spans="2:8" x14ac:dyDescent="0.25">
      <c r="B665" s="2" t="s">
        <v>154</v>
      </c>
      <c r="C665" s="2" t="s">
        <v>176</v>
      </c>
      <c r="D665" s="2">
        <v>4253</v>
      </c>
      <c r="E665" s="2" t="s">
        <v>825</v>
      </c>
      <c r="F665" s="2" t="s">
        <v>9</v>
      </c>
      <c r="G665" s="6">
        <v>583739</v>
      </c>
      <c r="H665" s="119"/>
    </row>
    <row r="666" spans="2:8" x14ac:dyDescent="0.25">
      <c r="B666" s="2" t="s">
        <v>154</v>
      </c>
      <c r="C666" s="2" t="s">
        <v>542</v>
      </c>
      <c r="D666" s="2">
        <v>4255</v>
      </c>
      <c r="E666" s="2" t="s">
        <v>826</v>
      </c>
      <c r="F666" s="2" t="s">
        <v>159</v>
      </c>
      <c r="G666" s="6">
        <v>606440</v>
      </c>
      <c r="H666" s="119"/>
    </row>
    <row r="667" spans="2:8" x14ac:dyDescent="0.25">
      <c r="B667" s="2" t="s">
        <v>154</v>
      </c>
      <c r="C667" s="2" t="s">
        <v>542</v>
      </c>
      <c r="D667" s="2">
        <v>4256</v>
      </c>
      <c r="E667" s="2" t="s">
        <v>827</v>
      </c>
      <c r="F667" s="2" t="s">
        <v>159</v>
      </c>
      <c r="G667" s="6">
        <v>615549</v>
      </c>
      <c r="H667" s="119"/>
    </row>
    <row r="668" spans="2:8" x14ac:dyDescent="0.25">
      <c r="B668" s="2" t="s">
        <v>154</v>
      </c>
      <c r="C668" s="2" t="s">
        <v>399</v>
      </c>
      <c r="D668" s="2">
        <v>4261</v>
      </c>
      <c r="E668" s="2" t="s">
        <v>828</v>
      </c>
      <c r="F668" s="2" t="s">
        <v>159</v>
      </c>
      <c r="G668" s="6">
        <v>444569</v>
      </c>
      <c r="H668" s="119"/>
    </row>
    <row r="669" spans="2:8" x14ac:dyDescent="0.25">
      <c r="B669" s="2" t="s">
        <v>154</v>
      </c>
      <c r="C669" s="2" t="s">
        <v>157</v>
      </c>
      <c r="D669" s="2">
        <v>4262</v>
      </c>
      <c r="E669" s="2" t="s">
        <v>829</v>
      </c>
      <c r="F669" s="2" t="s">
        <v>159</v>
      </c>
      <c r="G669" s="6">
        <v>4886</v>
      </c>
      <c r="H669" s="119"/>
    </row>
    <row r="670" spans="2:8" x14ac:dyDescent="0.25">
      <c r="B670" s="2" t="s">
        <v>154</v>
      </c>
      <c r="C670" s="2" t="s">
        <v>176</v>
      </c>
      <c r="D670" s="2">
        <v>4264</v>
      </c>
      <c r="E670" s="2" t="s">
        <v>830</v>
      </c>
      <c r="F670" s="2" t="s">
        <v>12</v>
      </c>
      <c r="G670" s="6">
        <v>32900</v>
      </c>
      <c r="H670" s="119"/>
    </row>
    <row r="671" spans="2:8" x14ac:dyDescent="0.25">
      <c r="B671" s="2" t="s">
        <v>154</v>
      </c>
      <c r="C671" s="2" t="s">
        <v>176</v>
      </c>
      <c r="D671" s="2">
        <v>4265</v>
      </c>
      <c r="E671" s="2" t="s">
        <v>831</v>
      </c>
      <c r="F671" s="2" t="s">
        <v>12</v>
      </c>
      <c r="G671" s="6">
        <v>72523</v>
      </c>
      <c r="H671" s="119"/>
    </row>
    <row r="672" spans="2:8" x14ac:dyDescent="0.25">
      <c r="B672" s="2" t="s">
        <v>154</v>
      </c>
      <c r="C672" s="2" t="s">
        <v>157</v>
      </c>
      <c r="D672" s="2">
        <v>4266</v>
      </c>
      <c r="E672" s="2" t="s">
        <v>832</v>
      </c>
      <c r="F672" s="2" t="s">
        <v>159</v>
      </c>
      <c r="G672" s="6">
        <v>30460</v>
      </c>
      <c r="H672" s="119"/>
    </row>
    <row r="673" spans="2:8" x14ac:dyDescent="0.25">
      <c r="B673" s="2" t="s">
        <v>154</v>
      </c>
      <c r="C673" s="2" t="s">
        <v>547</v>
      </c>
      <c r="D673" s="2">
        <v>4273</v>
      </c>
      <c r="E673" s="2" t="s">
        <v>833</v>
      </c>
      <c r="F673" s="2" t="s">
        <v>549</v>
      </c>
      <c r="G673" s="6">
        <v>98198</v>
      </c>
      <c r="H673" s="119"/>
    </row>
    <row r="674" spans="2:8" x14ac:dyDescent="0.25">
      <c r="B674" s="2" t="s">
        <v>154</v>
      </c>
      <c r="C674" s="2" t="s">
        <v>547</v>
      </c>
      <c r="D674" s="2">
        <v>4274</v>
      </c>
      <c r="E674" s="2" t="s">
        <v>834</v>
      </c>
      <c r="F674" s="2" t="s">
        <v>549</v>
      </c>
      <c r="G674" s="6">
        <v>138709</v>
      </c>
      <c r="H674" s="119"/>
    </row>
    <row r="675" spans="2:8" x14ac:dyDescent="0.25">
      <c r="B675" s="2" t="s">
        <v>154</v>
      </c>
      <c r="C675" s="2" t="s">
        <v>547</v>
      </c>
      <c r="D675" s="2">
        <v>4275</v>
      </c>
      <c r="E675" s="2" t="s">
        <v>835</v>
      </c>
      <c r="F675" s="2" t="s">
        <v>549</v>
      </c>
      <c r="G675" s="6">
        <v>106303</v>
      </c>
      <c r="H675" s="119"/>
    </row>
    <row r="676" spans="2:8" x14ac:dyDescent="0.25">
      <c r="B676" s="2" t="s">
        <v>154</v>
      </c>
      <c r="C676" s="2" t="s">
        <v>547</v>
      </c>
      <c r="D676" s="2">
        <v>4276</v>
      </c>
      <c r="E676" s="2" t="s">
        <v>836</v>
      </c>
      <c r="F676" s="2" t="s">
        <v>549</v>
      </c>
      <c r="G676" s="6">
        <v>146814</v>
      </c>
      <c r="H676" s="119"/>
    </row>
    <row r="677" spans="2:8" x14ac:dyDescent="0.25">
      <c r="B677" s="2" t="s">
        <v>154</v>
      </c>
      <c r="C677" s="2" t="s">
        <v>547</v>
      </c>
      <c r="D677" s="2">
        <v>4277</v>
      </c>
      <c r="E677" s="2" t="s">
        <v>837</v>
      </c>
      <c r="F677" s="2" t="s">
        <v>549</v>
      </c>
      <c r="G677" s="6">
        <v>106303</v>
      </c>
      <c r="H677" s="119"/>
    </row>
    <row r="678" spans="2:8" x14ac:dyDescent="0.25">
      <c r="B678" s="2" t="s">
        <v>154</v>
      </c>
      <c r="C678" s="2" t="s">
        <v>547</v>
      </c>
      <c r="D678" s="2">
        <v>4278</v>
      </c>
      <c r="E678" s="2" t="s">
        <v>833</v>
      </c>
      <c r="F678" s="2" t="s">
        <v>838</v>
      </c>
      <c r="G678" s="6">
        <v>12275</v>
      </c>
      <c r="H678" s="119"/>
    </row>
    <row r="679" spans="2:8" x14ac:dyDescent="0.25">
      <c r="B679" s="2" t="s">
        <v>154</v>
      </c>
      <c r="C679" s="2" t="s">
        <v>547</v>
      </c>
      <c r="D679" s="2">
        <v>4279</v>
      </c>
      <c r="E679" s="2" t="s">
        <v>834</v>
      </c>
      <c r="F679" s="2" t="s">
        <v>838</v>
      </c>
      <c r="G679" s="6">
        <v>17339</v>
      </c>
      <c r="H679" s="119"/>
    </row>
    <row r="680" spans="2:8" x14ac:dyDescent="0.25">
      <c r="B680" s="2" t="s">
        <v>154</v>
      </c>
      <c r="C680" s="2" t="s">
        <v>547</v>
      </c>
      <c r="D680" s="2">
        <v>4280</v>
      </c>
      <c r="E680" s="2" t="s">
        <v>835</v>
      </c>
      <c r="F680" s="2" t="s">
        <v>838</v>
      </c>
      <c r="G680" s="6">
        <v>13288</v>
      </c>
      <c r="H680" s="119"/>
    </row>
    <row r="681" spans="2:8" x14ac:dyDescent="0.25">
      <c r="B681" s="2" t="s">
        <v>154</v>
      </c>
      <c r="C681" s="2" t="s">
        <v>547</v>
      </c>
      <c r="D681" s="2">
        <v>4281</v>
      </c>
      <c r="E681" s="2" t="s">
        <v>836</v>
      </c>
      <c r="F681" s="2" t="s">
        <v>838</v>
      </c>
      <c r="G681" s="6">
        <v>18352</v>
      </c>
      <c r="H681" s="119"/>
    </row>
    <row r="682" spans="2:8" x14ac:dyDescent="0.25">
      <c r="B682" s="2" t="s">
        <v>154</v>
      </c>
      <c r="C682" s="2" t="s">
        <v>547</v>
      </c>
      <c r="D682" s="2">
        <v>4282</v>
      </c>
      <c r="E682" s="2" t="s">
        <v>837</v>
      </c>
      <c r="F682" s="2" t="s">
        <v>838</v>
      </c>
      <c r="G682" s="6">
        <v>13288</v>
      </c>
      <c r="H682" s="119"/>
    </row>
    <row r="683" spans="2:8" x14ac:dyDescent="0.25">
      <c r="B683" s="2" t="s">
        <v>154</v>
      </c>
      <c r="C683" s="2" t="s">
        <v>547</v>
      </c>
      <c r="D683" s="2">
        <v>4283</v>
      </c>
      <c r="E683" s="2" t="s">
        <v>839</v>
      </c>
      <c r="F683" s="2" t="s">
        <v>549</v>
      </c>
      <c r="G683" s="6">
        <v>146814</v>
      </c>
      <c r="H683" s="119"/>
    </row>
    <row r="684" spans="2:8" x14ac:dyDescent="0.25">
      <c r="B684" s="2" t="s">
        <v>154</v>
      </c>
      <c r="C684" s="2" t="s">
        <v>547</v>
      </c>
      <c r="D684" s="2">
        <v>4284</v>
      </c>
      <c r="E684" s="2" t="s">
        <v>840</v>
      </c>
      <c r="F684" s="2" t="s">
        <v>838</v>
      </c>
      <c r="G684" s="6">
        <v>27467</v>
      </c>
      <c r="H684" s="119"/>
    </row>
    <row r="685" spans="2:8" x14ac:dyDescent="0.25">
      <c r="B685" s="2" t="s">
        <v>154</v>
      </c>
      <c r="C685" s="2" t="s">
        <v>547</v>
      </c>
      <c r="D685" s="2">
        <v>4285</v>
      </c>
      <c r="E685" s="2" t="s">
        <v>840</v>
      </c>
      <c r="F685" s="2" t="s">
        <v>549</v>
      </c>
      <c r="G685" s="6">
        <v>219731</v>
      </c>
      <c r="H685" s="119"/>
    </row>
    <row r="686" spans="2:8" x14ac:dyDescent="0.25">
      <c r="B686" s="2" t="s">
        <v>154</v>
      </c>
      <c r="C686" s="2" t="s">
        <v>547</v>
      </c>
      <c r="D686" s="2">
        <v>4286</v>
      </c>
      <c r="E686" s="2" t="s">
        <v>841</v>
      </c>
      <c r="F686" s="2" t="s">
        <v>549</v>
      </c>
      <c r="G686" s="6">
        <v>416127</v>
      </c>
      <c r="H686" s="119"/>
    </row>
    <row r="687" spans="2:8" x14ac:dyDescent="0.25">
      <c r="B687" s="2" t="s">
        <v>154</v>
      </c>
      <c r="C687" s="2" t="s">
        <v>547</v>
      </c>
      <c r="D687" s="2">
        <v>4287</v>
      </c>
      <c r="E687" s="2" t="s">
        <v>842</v>
      </c>
      <c r="F687" s="2" t="s">
        <v>838</v>
      </c>
      <c r="G687" s="6">
        <v>22403</v>
      </c>
      <c r="H687" s="119"/>
    </row>
    <row r="688" spans="2:8" x14ac:dyDescent="0.25">
      <c r="B688" s="2" t="s">
        <v>154</v>
      </c>
      <c r="C688" s="2" t="s">
        <v>547</v>
      </c>
      <c r="D688" s="2">
        <v>4288</v>
      </c>
      <c r="E688" s="2" t="s">
        <v>842</v>
      </c>
      <c r="F688" s="2" t="s">
        <v>549</v>
      </c>
      <c r="G688" s="6">
        <v>179220</v>
      </c>
      <c r="H688" s="119"/>
    </row>
    <row r="689" spans="2:8" x14ac:dyDescent="0.25">
      <c r="B689" s="2" t="s">
        <v>154</v>
      </c>
      <c r="C689" s="2" t="s">
        <v>160</v>
      </c>
      <c r="D689" s="2">
        <v>4289</v>
      </c>
      <c r="E689" s="2" t="s">
        <v>843</v>
      </c>
      <c r="F689" s="2" t="s">
        <v>18</v>
      </c>
      <c r="G689" s="6">
        <v>14871</v>
      </c>
      <c r="H689" s="119"/>
    </row>
    <row r="690" spans="2:8" x14ac:dyDescent="0.25">
      <c r="B690" s="2" t="s">
        <v>154</v>
      </c>
      <c r="C690" s="2" t="s">
        <v>160</v>
      </c>
      <c r="D690" s="2">
        <v>4290</v>
      </c>
      <c r="E690" s="2" t="s">
        <v>844</v>
      </c>
      <c r="F690" s="2" t="s">
        <v>18</v>
      </c>
      <c r="G690" s="6">
        <v>20822</v>
      </c>
      <c r="H690" s="119"/>
    </row>
    <row r="691" spans="2:8" x14ac:dyDescent="0.25">
      <c r="B691" s="2" t="s">
        <v>154</v>
      </c>
      <c r="C691" s="2" t="s">
        <v>216</v>
      </c>
      <c r="D691" s="2">
        <v>4291</v>
      </c>
      <c r="E691" s="2" t="s">
        <v>845</v>
      </c>
      <c r="F691" s="2" t="s">
        <v>12</v>
      </c>
      <c r="G691" s="6">
        <v>365133</v>
      </c>
      <c r="H691" s="119"/>
    </row>
    <row r="692" spans="2:8" x14ac:dyDescent="0.25">
      <c r="B692" s="2" t="s">
        <v>154</v>
      </c>
      <c r="C692" s="2" t="s">
        <v>216</v>
      </c>
      <c r="D692" s="2">
        <v>4292</v>
      </c>
      <c r="E692" s="2" t="s">
        <v>846</v>
      </c>
      <c r="F692" s="2" t="s">
        <v>12</v>
      </c>
      <c r="G692" s="6">
        <v>381734</v>
      </c>
      <c r="H692" s="119"/>
    </row>
    <row r="693" spans="2:8" x14ac:dyDescent="0.25">
      <c r="B693" s="2" t="s">
        <v>154</v>
      </c>
      <c r="C693" s="2" t="s">
        <v>216</v>
      </c>
      <c r="D693" s="2">
        <v>4293</v>
      </c>
      <c r="E693" s="2" t="s">
        <v>847</v>
      </c>
      <c r="F693" s="2" t="s">
        <v>12</v>
      </c>
      <c r="G693" s="6">
        <v>404497</v>
      </c>
      <c r="H693" s="119"/>
    </row>
    <row r="694" spans="2:8" x14ac:dyDescent="0.25">
      <c r="B694" s="2" t="s">
        <v>154</v>
      </c>
      <c r="C694" s="2" t="s">
        <v>216</v>
      </c>
      <c r="D694" s="2">
        <v>4294</v>
      </c>
      <c r="E694" s="2" t="s">
        <v>848</v>
      </c>
      <c r="F694" s="2" t="s">
        <v>12</v>
      </c>
      <c r="G694" s="6">
        <v>467968</v>
      </c>
      <c r="H694" s="119"/>
    </row>
    <row r="695" spans="2:8" x14ac:dyDescent="0.25">
      <c r="B695" s="2" t="s">
        <v>154</v>
      </c>
      <c r="C695" s="2" t="s">
        <v>216</v>
      </c>
      <c r="D695" s="2">
        <v>4295</v>
      </c>
      <c r="E695" s="2" t="s">
        <v>849</v>
      </c>
      <c r="F695" s="2" t="s">
        <v>12</v>
      </c>
      <c r="G695" s="6">
        <v>485220</v>
      </c>
      <c r="H695" s="119"/>
    </row>
    <row r="696" spans="2:8" x14ac:dyDescent="0.25">
      <c r="B696" s="2" t="s">
        <v>154</v>
      </c>
      <c r="C696" s="2" t="s">
        <v>216</v>
      </c>
      <c r="D696" s="2">
        <v>4296</v>
      </c>
      <c r="E696" s="2" t="s">
        <v>850</v>
      </c>
      <c r="F696" s="2" t="s">
        <v>12</v>
      </c>
      <c r="G696" s="6">
        <v>508089</v>
      </c>
      <c r="H696" s="119"/>
    </row>
    <row r="697" spans="2:8" x14ac:dyDescent="0.25">
      <c r="B697" s="2" t="s">
        <v>154</v>
      </c>
      <c r="C697" s="2" t="s">
        <v>216</v>
      </c>
      <c r="D697" s="2">
        <v>4297</v>
      </c>
      <c r="E697" s="2" t="s">
        <v>851</v>
      </c>
      <c r="F697" s="2" t="s">
        <v>12</v>
      </c>
      <c r="G697" s="6">
        <v>694342</v>
      </c>
      <c r="H697" s="119"/>
    </row>
    <row r="698" spans="2:8" x14ac:dyDescent="0.25">
      <c r="B698" s="2" t="s">
        <v>154</v>
      </c>
      <c r="C698" s="2" t="s">
        <v>216</v>
      </c>
      <c r="D698" s="2">
        <v>4298</v>
      </c>
      <c r="E698" s="2" t="s">
        <v>852</v>
      </c>
      <c r="F698" s="2" t="s">
        <v>12</v>
      </c>
      <c r="G698" s="6">
        <v>902752</v>
      </c>
      <c r="H698" s="119"/>
    </row>
    <row r="699" spans="2:8" x14ac:dyDescent="0.25">
      <c r="B699" s="2" t="s">
        <v>154</v>
      </c>
      <c r="C699" s="2" t="s">
        <v>216</v>
      </c>
      <c r="D699" s="2">
        <v>4299</v>
      </c>
      <c r="E699" s="2" t="s">
        <v>853</v>
      </c>
      <c r="F699" s="2" t="s">
        <v>12</v>
      </c>
      <c r="G699" s="6">
        <v>1004627</v>
      </c>
      <c r="H699" s="119"/>
    </row>
    <row r="700" spans="2:8" x14ac:dyDescent="0.25">
      <c r="B700" s="2" t="s">
        <v>154</v>
      </c>
      <c r="C700" s="2" t="s">
        <v>854</v>
      </c>
      <c r="D700" s="2">
        <v>4300</v>
      </c>
      <c r="E700" s="2" t="s">
        <v>855</v>
      </c>
      <c r="F700" s="2" t="s">
        <v>12</v>
      </c>
      <c r="G700" s="6">
        <v>235523</v>
      </c>
      <c r="H700" s="119"/>
    </row>
    <row r="701" spans="2:8" x14ac:dyDescent="0.25">
      <c r="B701" s="2" t="s">
        <v>154</v>
      </c>
      <c r="C701" s="2" t="s">
        <v>854</v>
      </c>
      <c r="D701" s="2">
        <v>4301</v>
      </c>
      <c r="E701" s="2" t="s">
        <v>856</v>
      </c>
      <c r="F701" s="2" t="s">
        <v>12</v>
      </c>
      <c r="G701" s="6">
        <v>262578</v>
      </c>
      <c r="H701" s="119"/>
    </row>
    <row r="702" spans="2:8" x14ac:dyDescent="0.25">
      <c r="B702" s="2" t="s">
        <v>154</v>
      </c>
      <c r="C702" s="2" t="s">
        <v>854</v>
      </c>
      <c r="D702" s="2">
        <v>4302</v>
      </c>
      <c r="E702" s="2" t="s">
        <v>857</v>
      </c>
      <c r="F702" s="2" t="s">
        <v>12</v>
      </c>
      <c r="G702" s="6">
        <v>306486</v>
      </c>
      <c r="H702" s="119"/>
    </row>
    <row r="703" spans="2:8" x14ac:dyDescent="0.25">
      <c r="B703" s="2" t="s">
        <v>154</v>
      </c>
      <c r="C703" s="2" t="s">
        <v>854</v>
      </c>
      <c r="D703" s="2">
        <v>4303</v>
      </c>
      <c r="E703" s="2" t="s">
        <v>858</v>
      </c>
      <c r="F703" s="2" t="s">
        <v>12</v>
      </c>
      <c r="G703" s="6">
        <v>350702</v>
      </c>
      <c r="H703" s="119"/>
    </row>
    <row r="704" spans="2:8" x14ac:dyDescent="0.25">
      <c r="B704" s="2" t="s">
        <v>154</v>
      </c>
      <c r="C704" s="2" t="s">
        <v>854</v>
      </c>
      <c r="D704" s="2">
        <v>4304</v>
      </c>
      <c r="E704" s="2" t="s">
        <v>859</v>
      </c>
      <c r="F704" s="2" t="s">
        <v>12</v>
      </c>
      <c r="G704" s="6">
        <v>365895</v>
      </c>
      <c r="H704" s="119"/>
    </row>
    <row r="705" spans="2:8" x14ac:dyDescent="0.25">
      <c r="B705" s="2" t="s">
        <v>154</v>
      </c>
      <c r="C705" s="2" t="s">
        <v>854</v>
      </c>
      <c r="D705" s="2">
        <v>4305</v>
      </c>
      <c r="E705" s="2" t="s">
        <v>860</v>
      </c>
      <c r="F705" s="2" t="s">
        <v>9</v>
      </c>
      <c r="G705" s="6">
        <v>264222</v>
      </c>
      <c r="H705" s="119"/>
    </row>
    <row r="706" spans="2:8" x14ac:dyDescent="0.25">
      <c r="B706" s="2" t="s">
        <v>154</v>
      </c>
      <c r="C706" s="2" t="s">
        <v>854</v>
      </c>
      <c r="D706" s="2">
        <v>4306</v>
      </c>
      <c r="E706" s="2" t="s">
        <v>861</v>
      </c>
      <c r="F706" s="2" t="s">
        <v>9</v>
      </c>
      <c r="G706" s="6">
        <v>588838</v>
      </c>
      <c r="H706" s="119"/>
    </row>
    <row r="707" spans="2:8" x14ac:dyDescent="0.25">
      <c r="B707" s="2" t="s">
        <v>154</v>
      </c>
      <c r="C707" s="2" t="s">
        <v>854</v>
      </c>
      <c r="D707" s="2">
        <v>4307</v>
      </c>
      <c r="E707" s="2" t="s">
        <v>862</v>
      </c>
      <c r="F707" s="2" t="s">
        <v>9</v>
      </c>
      <c r="G707" s="6">
        <v>359761</v>
      </c>
      <c r="H707" s="119"/>
    </row>
    <row r="708" spans="2:8" x14ac:dyDescent="0.25">
      <c r="B708" s="2" t="s">
        <v>154</v>
      </c>
      <c r="C708" s="2" t="s">
        <v>854</v>
      </c>
      <c r="D708" s="2">
        <v>4308</v>
      </c>
      <c r="E708" s="2" t="s">
        <v>863</v>
      </c>
      <c r="F708" s="2" t="s">
        <v>9</v>
      </c>
      <c r="G708" s="6">
        <v>3705598</v>
      </c>
      <c r="H708" s="119"/>
    </row>
    <row r="709" spans="2:8" x14ac:dyDescent="0.25">
      <c r="B709" s="2" t="s">
        <v>154</v>
      </c>
      <c r="C709" s="2" t="s">
        <v>854</v>
      </c>
      <c r="D709" s="2">
        <v>4309</v>
      </c>
      <c r="E709" s="2" t="s">
        <v>864</v>
      </c>
      <c r="F709" s="2" t="s">
        <v>9</v>
      </c>
      <c r="G709" s="6">
        <v>3705598</v>
      </c>
      <c r="H709" s="119"/>
    </row>
    <row r="710" spans="2:8" x14ac:dyDescent="0.25">
      <c r="B710" s="2" t="s">
        <v>154</v>
      </c>
      <c r="C710" s="2" t="s">
        <v>854</v>
      </c>
      <c r="D710" s="2">
        <v>4310</v>
      </c>
      <c r="E710" s="2" t="s">
        <v>865</v>
      </c>
      <c r="F710" s="2" t="s">
        <v>9</v>
      </c>
      <c r="G710" s="6">
        <v>3941859</v>
      </c>
      <c r="H710" s="119"/>
    </row>
    <row r="711" spans="2:8" x14ac:dyDescent="0.25">
      <c r="B711" s="2" t="s">
        <v>154</v>
      </c>
      <c r="C711" s="2" t="s">
        <v>854</v>
      </c>
      <c r="D711" s="2">
        <v>4311</v>
      </c>
      <c r="E711" s="2" t="s">
        <v>866</v>
      </c>
      <c r="F711" s="2" t="s">
        <v>9</v>
      </c>
      <c r="G711" s="6">
        <v>3698262</v>
      </c>
      <c r="H711" s="119"/>
    </row>
    <row r="712" spans="2:8" x14ac:dyDescent="0.25">
      <c r="B712" s="2" t="s">
        <v>154</v>
      </c>
      <c r="C712" s="2" t="s">
        <v>854</v>
      </c>
      <c r="D712" s="2">
        <v>4312</v>
      </c>
      <c r="E712" s="2" t="s">
        <v>867</v>
      </c>
      <c r="F712" s="2" t="s">
        <v>9</v>
      </c>
      <c r="G712" s="6">
        <v>3698262</v>
      </c>
      <c r="H712" s="119"/>
    </row>
    <row r="713" spans="2:8" x14ac:dyDescent="0.25">
      <c r="B713" s="2" t="s">
        <v>154</v>
      </c>
      <c r="C713" s="2" t="s">
        <v>854</v>
      </c>
      <c r="D713" s="2">
        <v>4313</v>
      </c>
      <c r="E713" s="2" t="s">
        <v>868</v>
      </c>
      <c r="F713" s="2" t="s">
        <v>9</v>
      </c>
      <c r="G713" s="6">
        <v>3690926</v>
      </c>
      <c r="H713" s="119"/>
    </row>
    <row r="714" spans="2:8" x14ac:dyDescent="0.25">
      <c r="B714" s="2" t="s">
        <v>154</v>
      </c>
      <c r="C714" s="2" t="s">
        <v>854</v>
      </c>
      <c r="D714" s="2">
        <v>4314</v>
      </c>
      <c r="E714" s="2" t="s">
        <v>869</v>
      </c>
      <c r="F714" s="2" t="s">
        <v>9</v>
      </c>
      <c r="G714" s="6">
        <v>3350168</v>
      </c>
      <c r="H714" s="119"/>
    </row>
    <row r="715" spans="2:8" x14ac:dyDescent="0.25">
      <c r="B715" s="2" t="s">
        <v>154</v>
      </c>
      <c r="C715" s="2" t="s">
        <v>854</v>
      </c>
      <c r="D715" s="2">
        <v>4315</v>
      </c>
      <c r="E715" s="2" t="s">
        <v>870</v>
      </c>
      <c r="F715" s="2" t="s">
        <v>9</v>
      </c>
      <c r="G715" s="6">
        <v>3350168</v>
      </c>
      <c r="H715" s="119"/>
    </row>
    <row r="716" spans="2:8" x14ac:dyDescent="0.25">
      <c r="B716" s="2" t="s">
        <v>154</v>
      </c>
      <c r="C716" s="2" t="s">
        <v>854</v>
      </c>
      <c r="D716" s="2">
        <v>4316</v>
      </c>
      <c r="E716" s="2" t="s">
        <v>871</v>
      </c>
      <c r="F716" s="2" t="s">
        <v>9</v>
      </c>
      <c r="G716" s="6">
        <v>3616067</v>
      </c>
      <c r="H716" s="119"/>
    </row>
    <row r="717" spans="2:8" x14ac:dyDescent="0.25">
      <c r="B717" s="2" t="s">
        <v>154</v>
      </c>
      <c r="C717" s="2" t="s">
        <v>854</v>
      </c>
      <c r="D717" s="2">
        <v>4317</v>
      </c>
      <c r="E717" s="2" t="s">
        <v>872</v>
      </c>
      <c r="F717" s="2" t="s">
        <v>9</v>
      </c>
      <c r="G717" s="6">
        <v>3335214</v>
      </c>
      <c r="H717" s="119"/>
    </row>
    <row r="718" spans="2:8" x14ac:dyDescent="0.25">
      <c r="B718" s="2" t="s">
        <v>154</v>
      </c>
      <c r="C718" s="2" t="s">
        <v>854</v>
      </c>
      <c r="D718" s="2">
        <v>4318</v>
      </c>
      <c r="E718" s="2" t="s">
        <v>873</v>
      </c>
      <c r="F718" s="2" t="s">
        <v>9</v>
      </c>
      <c r="G718" s="6">
        <v>3335214</v>
      </c>
      <c r="H718" s="119"/>
    </row>
    <row r="719" spans="2:8" x14ac:dyDescent="0.25">
      <c r="B719" s="2" t="s">
        <v>154</v>
      </c>
      <c r="C719" s="2" t="s">
        <v>854</v>
      </c>
      <c r="D719" s="2">
        <v>4319</v>
      </c>
      <c r="E719" s="2" t="s">
        <v>874</v>
      </c>
      <c r="F719" s="2" t="s">
        <v>9</v>
      </c>
      <c r="G719" s="6">
        <v>3326579</v>
      </c>
      <c r="H719" s="119"/>
    </row>
    <row r="720" spans="2:8" x14ac:dyDescent="0.25">
      <c r="B720" s="2" t="s">
        <v>154</v>
      </c>
      <c r="C720" s="2" t="s">
        <v>854</v>
      </c>
      <c r="D720" s="2">
        <v>4320</v>
      </c>
      <c r="E720" s="2" t="s">
        <v>875</v>
      </c>
      <c r="F720" s="2" t="s">
        <v>9</v>
      </c>
      <c r="G720" s="6">
        <v>2819284</v>
      </c>
      <c r="H720" s="119"/>
    </row>
    <row r="721" spans="2:8" x14ac:dyDescent="0.25">
      <c r="B721" s="2" t="s">
        <v>154</v>
      </c>
      <c r="C721" s="2" t="s">
        <v>854</v>
      </c>
      <c r="D721" s="2">
        <v>4321</v>
      </c>
      <c r="E721" s="2" t="s">
        <v>876</v>
      </c>
      <c r="F721" s="2" t="s">
        <v>9</v>
      </c>
      <c r="G721" s="6">
        <v>2819284</v>
      </c>
      <c r="H721" s="119"/>
    </row>
    <row r="722" spans="2:8" x14ac:dyDescent="0.25">
      <c r="B722" s="2" t="s">
        <v>154</v>
      </c>
      <c r="C722" s="2" t="s">
        <v>854</v>
      </c>
      <c r="D722" s="2">
        <v>4322</v>
      </c>
      <c r="E722" s="2" t="s">
        <v>877</v>
      </c>
      <c r="F722" s="2" t="s">
        <v>9</v>
      </c>
      <c r="G722" s="6">
        <v>2819284</v>
      </c>
      <c r="H722" s="119"/>
    </row>
    <row r="723" spans="2:8" x14ac:dyDescent="0.25">
      <c r="B723" s="2" t="s">
        <v>154</v>
      </c>
      <c r="C723" s="2" t="s">
        <v>854</v>
      </c>
      <c r="D723" s="2">
        <v>4323</v>
      </c>
      <c r="E723" s="2" t="s">
        <v>878</v>
      </c>
      <c r="F723" s="2" t="s">
        <v>9</v>
      </c>
      <c r="G723" s="6">
        <v>2800343</v>
      </c>
      <c r="H723" s="119"/>
    </row>
    <row r="724" spans="2:8" x14ac:dyDescent="0.25">
      <c r="B724" s="2" t="s">
        <v>154</v>
      </c>
      <c r="C724" s="2" t="s">
        <v>854</v>
      </c>
      <c r="D724" s="2">
        <v>4324</v>
      </c>
      <c r="E724" s="2" t="s">
        <v>879</v>
      </c>
      <c r="F724" s="2" t="s">
        <v>9</v>
      </c>
      <c r="G724" s="6">
        <v>2800343</v>
      </c>
      <c r="H724" s="119"/>
    </row>
    <row r="725" spans="2:8" x14ac:dyDescent="0.25">
      <c r="B725" s="2" t="s">
        <v>154</v>
      </c>
      <c r="C725" s="2" t="s">
        <v>854</v>
      </c>
      <c r="D725" s="2">
        <v>4325</v>
      </c>
      <c r="E725" s="2" t="s">
        <v>880</v>
      </c>
      <c r="F725" s="2" t="s">
        <v>9</v>
      </c>
      <c r="G725" s="6">
        <v>2791708</v>
      </c>
      <c r="H725" s="119"/>
    </row>
    <row r="726" spans="2:8" x14ac:dyDescent="0.25">
      <c r="B726" s="2" t="s">
        <v>154</v>
      </c>
      <c r="C726" s="2" t="s">
        <v>854</v>
      </c>
      <c r="D726" s="2">
        <v>4326</v>
      </c>
      <c r="E726" s="2" t="s">
        <v>881</v>
      </c>
      <c r="F726" s="2" t="s">
        <v>9</v>
      </c>
      <c r="G726" s="6">
        <v>4677442</v>
      </c>
      <c r="H726" s="119"/>
    </row>
    <row r="727" spans="2:8" x14ac:dyDescent="0.25">
      <c r="B727" s="2" t="s">
        <v>154</v>
      </c>
      <c r="C727" s="2" t="s">
        <v>854</v>
      </c>
      <c r="D727" s="2">
        <v>4327</v>
      </c>
      <c r="E727" s="2" t="s">
        <v>882</v>
      </c>
      <c r="F727" s="2" t="s">
        <v>9</v>
      </c>
      <c r="G727" s="6">
        <v>4649555</v>
      </c>
      <c r="H727" s="119"/>
    </row>
    <row r="728" spans="2:8" x14ac:dyDescent="0.25">
      <c r="B728" s="2" t="s">
        <v>154</v>
      </c>
      <c r="C728" s="2" t="s">
        <v>854</v>
      </c>
      <c r="D728" s="2">
        <v>4328</v>
      </c>
      <c r="E728" s="2" t="s">
        <v>883</v>
      </c>
      <c r="F728" s="2" t="s">
        <v>9</v>
      </c>
      <c r="G728" s="6">
        <v>2569864</v>
      </c>
      <c r="H728" s="119"/>
    </row>
    <row r="729" spans="2:8" x14ac:dyDescent="0.25">
      <c r="B729" s="2" t="s">
        <v>154</v>
      </c>
      <c r="C729" s="2" t="s">
        <v>854</v>
      </c>
      <c r="D729" s="2">
        <v>4329</v>
      </c>
      <c r="E729" s="2" t="s">
        <v>884</v>
      </c>
      <c r="F729" s="2" t="s">
        <v>9</v>
      </c>
      <c r="G729" s="6">
        <v>561471</v>
      </c>
      <c r="H729" s="119"/>
    </row>
    <row r="730" spans="2:8" x14ac:dyDescent="0.25">
      <c r="B730" s="2" t="s">
        <v>154</v>
      </c>
      <c r="C730" s="2" t="s">
        <v>854</v>
      </c>
      <c r="D730" s="2">
        <v>4330</v>
      </c>
      <c r="E730" s="2" t="s">
        <v>885</v>
      </c>
      <c r="F730" s="2" t="s">
        <v>9</v>
      </c>
      <c r="G730" s="6">
        <v>750379</v>
      </c>
      <c r="H730" s="119"/>
    </row>
    <row r="731" spans="2:8" x14ac:dyDescent="0.25">
      <c r="B731" s="2" t="s">
        <v>154</v>
      </c>
      <c r="C731" s="2" t="s">
        <v>854</v>
      </c>
      <c r="D731" s="2">
        <v>4331</v>
      </c>
      <c r="E731" s="2" t="s">
        <v>886</v>
      </c>
      <c r="F731" s="2" t="s">
        <v>9</v>
      </c>
      <c r="G731" s="6">
        <v>779300</v>
      </c>
      <c r="H731" s="119"/>
    </row>
    <row r="732" spans="2:8" x14ac:dyDescent="0.25">
      <c r="B732" s="2" t="s">
        <v>154</v>
      </c>
      <c r="C732" s="2" t="s">
        <v>854</v>
      </c>
      <c r="D732" s="2">
        <v>4332</v>
      </c>
      <c r="E732" s="2" t="s">
        <v>887</v>
      </c>
      <c r="F732" s="2" t="s">
        <v>9</v>
      </c>
      <c r="G732" s="6">
        <v>2410882</v>
      </c>
      <c r="H732" s="119"/>
    </row>
    <row r="733" spans="2:8" x14ac:dyDescent="0.25">
      <c r="B733" s="2" t="s">
        <v>154</v>
      </c>
      <c r="C733" s="2" t="s">
        <v>854</v>
      </c>
      <c r="D733" s="2">
        <v>4333</v>
      </c>
      <c r="E733" s="2" t="s">
        <v>888</v>
      </c>
      <c r="F733" s="2" t="s">
        <v>9</v>
      </c>
      <c r="G733" s="6">
        <v>2401558</v>
      </c>
      <c r="H733" s="119"/>
    </row>
    <row r="734" spans="2:8" x14ac:dyDescent="0.25">
      <c r="B734" s="2" t="s">
        <v>154</v>
      </c>
      <c r="C734" s="2" t="s">
        <v>854</v>
      </c>
      <c r="D734" s="2">
        <v>4334</v>
      </c>
      <c r="E734" s="2" t="s">
        <v>889</v>
      </c>
      <c r="F734" s="2" t="s">
        <v>9</v>
      </c>
      <c r="G734" s="6">
        <v>2405877</v>
      </c>
      <c r="H734" s="119"/>
    </row>
    <row r="735" spans="2:8" x14ac:dyDescent="0.25">
      <c r="B735" s="2" t="s">
        <v>154</v>
      </c>
      <c r="C735" s="2" t="s">
        <v>854</v>
      </c>
      <c r="D735" s="2">
        <v>4335</v>
      </c>
      <c r="E735" s="2" t="s">
        <v>890</v>
      </c>
      <c r="F735" s="2" t="s">
        <v>9</v>
      </c>
      <c r="G735" s="6">
        <v>2402552</v>
      </c>
      <c r="H735" s="119"/>
    </row>
    <row r="736" spans="2:8" x14ac:dyDescent="0.25">
      <c r="B736" s="2" t="s">
        <v>154</v>
      </c>
      <c r="C736" s="2" t="s">
        <v>854</v>
      </c>
      <c r="D736" s="2">
        <v>4336</v>
      </c>
      <c r="E736" s="2" t="s">
        <v>891</v>
      </c>
      <c r="F736" s="2" t="s">
        <v>9</v>
      </c>
      <c r="G736" s="6">
        <v>1457041</v>
      </c>
      <c r="H736" s="119"/>
    </row>
    <row r="737" spans="2:8" x14ac:dyDescent="0.25">
      <c r="B737" s="2" t="s">
        <v>154</v>
      </c>
      <c r="C737" s="2" t="s">
        <v>854</v>
      </c>
      <c r="D737" s="2">
        <v>4337</v>
      </c>
      <c r="E737" s="2" t="s">
        <v>892</v>
      </c>
      <c r="F737" s="2" t="s">
        <v>9</v>
      </c>
      <c r="G737" s="6">
        <v>344315</v>
      </c>
      <c r="H737" s="119"/>
    </row>
    <row r="738" spans="2:8" x14ac:dyDescent="0.25">
      <c r="B738" s="2" t="s">
        <v>154</v>
      </c>
      <c r="C738" s="2" t="s">
        <v>854</v>
      </c>
      <c r="D738" s="2">
        <v>4338</v>
      </c>
      <c r="E738" s="2" t="s">
        <v>893</v>
      </c>
      <c r="F738" s="2" t="s">
        <v>9</v>
      </c>
      <c r="G738" s="6">
        <v>2401558</v>
      </c>
      <c r="H738" s="119"/>
    </row>
    <row r="739" spans="2:8" x14ac:dyDescent="0.25">
      <c r="B739" s="2" t="s">
        <v>154</v>
      </c>
      <c r="C739" s="2" t="s">
        <v>187</v>
      </c>
      <c r="D739" s="2">
        <v>4340</v>
      </c>
      <c r="E739" s="2" t="s">
        <v>111</v>
      </c>
      <c r="F739" s="2" t="s">
        <v>12</v>
      </c>
      <c r="G739" s="6">
        <v>2540</v>
      </c>
      <c r="H739" s="119"/>
    </row>
    <row r="740" spans="2:8" x14ac:dyDescent="0.25">
      <c r="B740" s="2" t="s">
        <v>154</v>
      </c>
      <c r="C740" s="2" t="s">
        <v>894</v>
      </c>
      <c r="D740" s="2">
        <v>4341</v>
      </c>
      <c r="E740" s="2" t="s">
        <v>895</v>
      </c>
      <c r="F740" s="2" t="s">
        <v>12</v>
      </c>
      <c r="G740" s="6">
        <v>141283</v>
      </c>
      <c r="H740" s="119"/>
    </row>
    <row r="741" spans="2:8" x14ac:dyDescent="0.25">
      <c r="B741" s="2" t="s">
        <v>154</v>
      </c>
      <c r="C741" s="2" t="s">
        <v>894</v>
      </c>
      <c r="D741" s="2">
        <v>4342</v>
      </c>
      <c r="E741" s="2" t="s">
        <v>896</v>
      </c>
      <c r="F741" s="2" t="s">
        <v>12</v>
      </c>
      <c r="G741" s="6">
        <v>198801</v>
      </c>
      <c r="H741" s="119"/>
    </row>
    <row r="742" spans="2:8" x14ac:dyDescent="0.25">
      <c r="B742" s="2" t="s">
        <v>154</v>
      </c>
      <c r="C742" s="2" t="s">
        <v>894</v>
      </c>
      <c r="D742" s="2">
        <v>4343</v>
      </c>
      <c r="E742" s="2" t="s">
        <v>897</v>
      </c>
      <c r="F742" s="2" t="s">
        <v>12</v>
      </c>
      <c r="G742" s="6">
        <v>322998</v>
      </c>
      <c r="H742" s="119"/>
    </row>
    <row r="743" spans="2:8" x14ac:dyDescent="0.25">
      <c r="B743" s="2" t="s">
        <v>154</v>
      </c>
      <c r="C743" s="2" t="s">
        <v>894</v>
      </c>
      <c r="D743" s="2">
        <v>4344</v>
      </c>
      <c r="E743" s="2" t="s">
        <v>898</v>
      </c>
      <c r="F743" s="2" t="s">
        <v>12</v>
      </c>
      <c r="G743" s="6">
        <v>373209</v>
      </c>
      <c r="H743" s="119"/>
    </row>
    <row r="744" spans="2:8" x14ac:dyDescent="0.25">
      <c r="B744" s="2" t="s">
        <v>154</v>
      </c>
      <c r="C744" s="2" t="s">
        <v>894</v>
      </c>
      <c r="D744" s="2">
        <v>4345</v>
      </c>
      <c r="E744" s="2" t="s">
        <v>899</v>
      </c>
      <c r="F744" s="2" t="s">
        <v>12</v>
      </c>
      <c r="G744" s="6">
        <v>385033</v>
      </c>
      <c r="H744" s="119"/>
    </row>
    <row r="745" spans="2:8" x14ac:dyDescent="0.25">
      <c r="B745" s="2" t="s">
        <v>154</v>
      </c>
      <c r="C745" s="2" t="s">
        <v>894</v>
      </c>
      <c r="D745" s="2">
        <v>4346</v>
      </c>
      <c r="E745" s="2" t="s">
        <v>900</v>
      </c>
      <c r="F745" s="2" t="s">
        <v>12</v>
      </c>
      <c r="G745" s="6">
        <v>533656</v>
      </c>
      <c r="H745" s="119"/>
    </row>
    <row r="746" spans="2:8" x14ac:dyDescent="0.25">
      <c r="B746" s="2" t="s">
        <v>154</v>
      </c>
      <c r="C746" s="2" t="s">
        <v>894</v>
      </c>
      <c r="D746" s="2">
        <v>4347</v>
      </c>
      <c r="E746" s="2" t="s">
        <v>901</v>
      </c>
      <c r="F746" s="2" t="s">
        <v>12</v>
      </c>
      <c r="G746" s="6">
        <v>701382</v>
      </c>
      <c r="H746" s="119"/>
    </row>
    <row r="747" spans="2:8" x14ac:dyDescent="0.25">
      <c r="B747" s="2" t="s">
        <v>154</v>
      </c>
      <c r="C747" s="2" t="s">
        <v>894</v>
      </c>
      <c r="D747" s="2">
        <v>4348</v>
      </c>
      <c r="E747" s="2" t="s">
        <v>902</v>
      </c>
      <c r="F747" s="2" t="s">
        <v>12</v>
      </c>
      <c r="G747" s="6">
        <v>752675</v>
      </c>
      <c r="H747" s="119"/>
    </row>
    <row r="748" spans="2:8" x14ac:dyDescent="0.25">
      <c r="B748" s="2" t="s">
        <v>154</v>
      </c>
      <c r="C748" s="2" t="s">
        <v>894</v>
      </c>
      <c r="D748" s="2">
        <v>4349</v>
      </c>
      <c r="E748" s="2" t="s">
        <v>903</v>
      </c>
      <c r="F748" s="2" t="s">
        <v>12</v>
      </c>
      <c r="G748" s="6">
        <v>901085</v>
      </c>
      <c r="H748" s="119"/>
    </row>
    <row r="749" spans="2:8" x14ac:dyDescent="0.25">
      <c r="B749" s="2" t="s">
        <v>154</v>
      </c>
      <c r="C749" s="2" t="s">
        <v>894</v>
      </c>
      <c r="D749" s="2">
        <v>4350</v>
      </c>
      <c r="E749" s="2" t="s">
        <v>904</v>
      </c>
      <c r="F749" s="2" t="s">
        <v>12</v>
      </c>
      <c r="G749" s="6">
        <v>1277253</v>
      </c>
      <c r="H749" s="119"/>
    </row>
    <row r="750" spans="2:8" x14ac:dyDescent="0.25">
      <c r="B750" s="2" t="s">
        <v>154</v>
      </c>
      <c r="C750" s="2" t="s">
        <v>894</v>
      </c>
      <c r="D750" s="2">
        <v>4351</v>
      </c>
      <c r="E750" s="2" t="s">
        <v>905</v>
      </c>
      <c r="F750" s="2" t="s">
        <v>12</v>
      </c>
      <c r="G750" s="6">
        <v>201180</v>
      </c>
      <c r="H750" s="119"/>
    </row>
    <row r="751" spans="2:8" x14ac:dyDescent="0.25">
      <c r="B751" s="2" t="s">
        <v>154</v>
      </c>
      <c r="C751" s="2" t="s">
        <v>894</v>
      </c>
      <c r="D751" s="2">
        <v>4352</v>
      </c>
      <c r="E751" s="2" t="s">
        <v>906</v>
      </c>
      <c r="F751" s="2" t="s">
        <v>12</v>
      </c>
      <c r="G751" s="6">
        <v>222681</v>
      </c>
      <c r="H751" s="119"/>
    </row>
    <row r="752" spans="2:8" x14ac:dyDescent="0.25">
      <c r="B752" s="2" t="s">
        <v>154</v>
      </c>
      <c r="C752" s="2" t="s">
        <v>894</v>
      </c>
      <c r="D752" s="2">
        <v>4353</v>
      </c>
      <c r="E752" s="2" t="s">
        <v>907</v>
      </c>
      <c r="F752" s="2" t="s">
        <v>12</v>
      </c>
      <c r="G752" s="6">
        <v>312193</v>
      </c>
      <c r="H752" s="119"/>
    </row>
    <row r="753" spans="2:8" x14ac:dyDescent="0.25">
      <c r="B753" s="2" t="s">
        <v>154</v>
      </c>
      <c r="C753" s="2" t="s">
        <v>894</v>
      </c>
      <c r="D753" s="2">
        <v>4354</v>
      </c>
      <c r="E753" s="2" t="s">
        <v>908</v>
      </c>
      <c r="F753" s="2" t="s">
        <v>12</v>
      </c>
      <c r="G753" s="6">
        <v>424009</v>
      </c>
      <c r="H753" s="119"/>
    </row>
    <row r="754" spans="2:8" x14ac:dyDescent="0.25">
      <c r="B754" s="2" t="s">
        <v>154</v>
      </c>
      <c r="C754" s="2" t="s">
        <v>894</v>
      </c>
      <c r="D754" s="2">
        <v>4355</v>
      </c>
      <c r="E754" s="2" t="s">
        <v>909</v>
      </c>
      <c r="F754" s="2" t="s">
        <v>12</v>
      </c>
      <c r="G754" s="6">
        <v>400249</v>
      </c>
      <c r="H754" s="119"/>
    </row>
    <row r="755" spans="2:8" x14ac:dyDescent="0.25">
      <c r="B755" s="2" t="s">
        <v>154</v>
      </c>
      <c r="C755" s="2" t="s">
        <v>894</v>
      </c>
      <c r="D755" s="2">
        <v>4356</v>
      </c>
      <c r="E755" s="2" t="s">
        <v>910</v>
      </c>
      <c r="F755" s="2" t="s">
        <v>12</v>
      </c>
      <c r="G755" s="6">
        <v>540534</v>
      </c>
      <c r="H755" s="119"/>
    </row>
    <row r="756" spans="2:8" x14ac:dyDescent="0.25">
      <c r="B756" s="2" t="s">
        <v>154</v>
      </c>
      <c r="C756" s="2" t="s">
        <v>894</v>
      </c>
      <c r="D756" s="2">
        <v>4357</v>
      </c>
      <c r="E756" s="2" t="s">
        <v>911</v>
      </c>
      <c r="F756" s="2" t="s">
        <v>12</v>
      </c>
      <c r="G756" s="6">
        <v>290688</v>
      </c>
      <c r="H756" s="119"/>
    </row>
    <row r="757" spans="2:8" x14ac:dyDescent="0.25">
      <c r="B757" s="2" t="s">
        <v>154</v>
      </c>
      <c r="C757" s="2" t="s">
        <v>894</v>
      </c>
      <c r="D757" s="2">
        <v>4358</v>
      </c>
      <c r="E757" s="2" t="s">
        <v>912</v>
      </c>
      <c r="F757" s="2" t="s">
        <v>12</v>
      </c>
      <c r="G757" s="6">
        <v>402443</v>
      </c>
      <c r="H757" s="119"/>
    </row>
    <row r="758" spans="2:8" x14ac:dyDescent="0.25">
      <c r="B758" s="2" t="s">
        <v>154</v>
      </c>
      <c r="C758" s="2" t="s">
        <v>894</v>
      </c>
      <c r="D758" s="2">
        <v>4359</v>
      </c>
      <c r="E758" s="2" t="s">
        <v>913</v>
      </c>
      <c r="F758" s="2" t="s">
        <v>12</v>
      </c>
      <c r="G758" s="6">
        <v>319988</v>
      </c>
      <c r="H758" s="119"/>
    </row>
    <row r="759" spans="2:8" x14ac:dyDescent="0.25">
      <c r="B759" s="2" t="s">
        <v>154</v>
      </c>
      <c r="C759" s="2" t="s">
        <v>894</v>
      </c>
      <c r="D759" s="2">
        <v>4360</v>
      </c>
      <c r="E759" s="2" t="s">
        <v>914</v>
      </c>
      <c r="F759" s="2" t="s">
        <v>12</v>
      </c>
      <c r="G759" s="6">
        <v>464733</v>
      </c>
      <c r="H759" s="119"/>
    </row>
    <row r="760" spans="2:8" x14ac:dyDescent="0.25">
      <c r="B760" s="2" t="s">
        <v>154</v>
      </c>
      <c r="C760" s="2" t="s">
        <v>894</v>
      </c>
      <c r="D760" s="2">
        <v>4361</v>
      </c>
      <c r="E760" s="2" t="s">
        <v>915</v>
      </c>
      <c r="F760" s="2" t="s">
        <v>12</v>
      </c>
      <c r="G760" s="6">
        <v>476657</v>
      </c>
      <c r="H760" s="119"/>
    </row>
    <row r="761" spans="2:8" x14ac:dyDescent="0.25">
      <c r="B761" s="2" t="s">
        <v>154</v>
      </c>
      <c r="C761" s="2" t="s">
        <v>894</v>
      </c>
      <c r="D761" s="2">
        <v>4362</v>
      </c>
      <c r="E761" s="2" t="s">
        <v>916</v>
      </c>
      <c r="F761" s="2" t="s">
        <v>12</v>
      </c>
      <c r="G761" s="6">
        <v>623616</v>
      </c>
      <c r="H761" s="119"/>
    </row>
    <row r="762" spans="2:8" x14ac:dyDescent="0.25">
      <c r="B762" s="2" t="s">
        <v>154</v>
      </c>
      <c r="C762" s="2" t="s">
        <v>894</v>
      </c>
      <c r="D762" s="2">
        <v>4363</v>
      </c>
      <c r="E762" s="2" t="s">
        <v>917</v>
      </c>
      <c r="F762" s="2" t="s">
        <v>12</v>
      </c>
      <c r="G762" s="6">
        <v>501134</v>
      </c>
      <c r="H762" s="119"/>
    </row>
    <row r="763" spans="2:8" x14ac:dyDescent="0.25">
      <c r="B763" s="2" t="s">
        <v>154</v>
      </c>
      <c r="C763" s="2" t="s">
        <v>216</v>
      </c>
      <c r="D763" s="2">
        <v>4384</v>
      </c>
      <c r="E763" s="2" t="s">
        <v>918</v>
      </c>
      <c r="F763" s="2" t="s">
        <v>9</v>
      </c>
      <c r="G763" s="6">
        <v>87592</v>
      </c>
      <c r="H763" s="119"/>
    </row>
    <row r="764" spans="2:8" x14ac:dyDescent="0.25">
      <c r="B764" s="2" t="s">
        <v>154</v>
      </c>
      <c r="C764" s="2" t="s">
        <v>216</v>
      </c>
      <c r="D764" s="2">
        <v>4385</v>
      </c>
      <c r="E764" s="2" t="s">
        <v>919</v>
      </c>
      <c r="F764" s="2" t="s">
        <v>9</v>
      </c>
      <c r="G764" s="6">
        <v>88901</v>
      </c>
      <c r="H764" s="119"/>
    </row>
    <row r="765" spans="2:8" x14ac:dyDescent="0.25">
      <c r="B765" s="2" t="s">
        <v>154</v>
      </c>
      <c r="C765" s="2" t="s">
        <v>216</v>
      </c>
      <c r="D765" s="2">
        <v>4386</v>
      </c>
      <c r="E765" s="2" t="s">
        <v>920</v>
      </c>
      <c r="F765" s="2" t="s">
        <v>9</v>
      </c>
      <c r="G765" s="6">
        <v>208952</v>
      </c>
      <c r="H765" s="119"/>
    </row>
    <row r="766" spans="2:8" x14ac:dyDescent="0.25">
      <c r="B766" s="2" t="s">
        <v>154</v>
      </c>
      <c r="C766" s="2" t="s">
        <v>216</v>
      </c>
      <c r="D766" s="2">
        <v>4387</v>
      </c>
      <c r="E766" s="2" t="s">
        <v>921</v>
      </c>
      <c r="F766" s="2" t="s">
        <v>9</v>
      </c>
      <c r="G766" s="6">
        <v>227615</v>
      </c>
      <c r="H766" s="119"/>
    </row>
    <row r="767" spans="2:8" x14ac:dyDescent="0.25">
      <c r="B767" s="2" t="s">
        <v>154</v>
      </c>
      <c r="C767" s="2" t="s">
        <v>216</v>
      </c>
      <c r="D767" s="2">
        <v>4388</v>
      </c>
      <c r="E767" s="2" t="s">
        <v>922</v>
      </c>
      <c r="F767" s="2" t="s">
        <v>9</v>
      </c>
      <c r="G767" s="6">
        <v>329632</v>
      </c>
      <c r="H767" s="119"/>
    </row>
    <row r="768" spans="2:8" x14ac:dyDescent="0.25">
      <c r="B768" s="2" t="s">
        <v>154</v>
      </c>
      <c r="C768" s="2" t="s">
        <v>216</v>
      </c>
      <c r="D768" s="2">
        <v>4389</v>
      </c>
      <c r="E768" s="2" t="s">
        <v>923</v>
      </c>
      <c r="F768" s="2" t="s">
        <v>9</v>
      </c>
      <c r="G768" s="6">
        <v>620265</v>
      </c>
      <c r="H768" s="119"/>
    </row>
    <row r="769" spans="2:8" x14ac:dyDescent="0.25">
      <c r="B769" s="2" t="s">
        <v>154</v>
      </c>
      <c r="C769" s="2" t="s">
        <v>155</v>
      </c>
      <c r="D769" s="2">
        <v>4390</v>
      </c>
      <c r="E769" s="2" t="s">
        <v>924</v>
      </c>
      <c r="F769" s="2" t="s">
        <v>159</v>
      </c>
      <c r="G769" s="6">
        <v>48734</v>
      </c>
      <c r="H769" s="119"/>
    </row>
    <row r="770" spans="2:8" x14ac:dyDescent="0.25">
      <c r="B770" s="2" t="s">
        <v>154</v>
      </c>
      <c r="C770" s="2" t="s">
        <v>391</v>
      </c>
      <c r="D770" s="2">
        <v>4391</v>
      </c>
      <c r="E770" s="2" t="s">
        <v>925</v>
      </c>
      <c r="F770" s="2" t="s">
        <v>159</v>
      </c>
      <c r="G770" s="6">
        <v>105835</v>
      </c>
      <c r="H770" s="119"/>
    </row>
    <row r="771" spans="2:8" x14ac:dyDescent="0.25">
      <c r="B771" s="2" t="s">
        <v>154</v>
      </c>
      <c r="C771" s="2" t="s">
        <v>547</v>
      </c>
      <c r="D771" s="2">
        <v>4392</v>
      </c>
      <c r="E771" s="2" t="s">
        <v>926</v>
      </c>
      <c r="F771" s="2" t="s">
        <v>838</v>
      </c>
      <c r="G771" s="6">
        <v>37595</v>
      </c>
      <c r="H771" s="119"/>
    </row>
    <row r="772" spans="2:8" x14ac:dyDescent="0.25">
      <c r="B772" s="2" t="s">
        <v>154</v>
      </c>
      <c r="C772" s="2" t="s">
        <v>547</v>
      </c>
      <c r="D772" s="2">
        <v>4393</v>
      </c>
      <c r="E772" s="2" t="s">
        <v>841</v>
      </c>
      <c r="F772" s="2" t="s">
        <v>838</v>
      </c>
      <c r="G772" s="6">
        <v>52017</v>
      </c>
      <c r="H772" s="119"/>
    </row>
    <row r="773" spans="2:8" x14ac:dyDescent="0.25">
      <c r="B773" s="2" t="s">
        <v>154</v>
      </c>
      <c r="C773" s="2" t="s">
        <v>738</v>
      </c>
      <c r="D773" s="2">
        <v>4394</v>
      </c>
      <c r="E773" s="2" t="s">
        <v>927</v>
      </c>
      <c r="F773" s="2" t="s">
        <v>18</v>
      </c>
      <c r="G773" s="6">
        <v>61460</v>
      </c>
      <c r="H773" s="119"/>
    </row>
    <row r="774" spans="2:8" x14ac:dyDescent="0.25">
      <c r="B774" s="2" t="s">
        <v>154</v>
      </c>
      <c r="C774" s="2" t="s">
        <v>738</v>
      </c>
      <c r="D774" s="2">
        <v>4395</v>
      </c>
      <c r="E774" s="2" t="s">
        <v>928</v>
      </c>
      <c r="F774" s="2" t="s">
        <v>18</v>
      </c>
      <c r="G774" s="6">
        <v>55688</v>
      </c>
      <c r="H774" s="119"/>
    </row>
    <row r="775" spans="2:8" x14ac:dyDescent="0.25">
      <c r="B775" s="2" t="s">
        <v>154</v>
      </c>
      <c r="C775" s="2" t="s">
        <v>738</v>
      </c>
      <c r="D775" s="2">
        <v>4396</v>
      </c>
      <c r="E775" s="2" t="s">
        <v>929</v>
      </c>
      <c r="F775" s="2" t="s">
        <v>18</v>
      </c>
      <c r="G775" s="6">
        <v>43728</v>
      </c>
      <c r="H775" s="119"/>
    </row>
    <row r="776" spans="2:8" x14ac:dyDescent="0.25">
      <c r="B776" s="2" t="s">
        <v>154</v>
      </c>
      <c r="C776" s="2" t="s">
        <v>216</v>
      </c>
      <c r="D776" s="2">
        <v>4402</v>
      </c>
      <c r="E776" s="2" t="s">
        <v>930</v>
      </c>
      <c r="F776" s="2" t="s">
        <v>9</v>
      </c>
      <c r="G776" s="6">
        <v>635676</v>
      </c>
      <c r="H776" s="119"/>
    </row>
    <row r="777" spans="2:8" x14ac:dyDescent="0.25">
      <c r="B777" s="2" t="s">
        <v>154</v>
      </c>
      <c r="C777" s="2" t="s">
        <v>216</v>
      </c>
      <c r="D777" s="2">
        <v>4403</v>
      </c>
      <c r="E777" s="2" t="s">
        <v>931</v>
      </c>
      <c r="F777" s="2" t="s">
        <v>9</v>
      </c>
      <c r="G777" s="6">
        <v>3889152</v>
      </c>
      <c r="H777" s="119"/>
    </row>
    <row r="778" spans="2:8" x14ac:dyDescent="0.25">
      <c r="B778" s="2" t="s">
        <v>154</v>
      </c>
      <c r="C778" s="2" t="s">
        <v>216</v>
      </c>
      <c r="D778" s="2">
        <v>4404</v>
      </c>
      <c r="E778" s="2" t="s">
        <v>932</v>
      </c>
      <c r="F778" s="2" t="s">
        <v>9</v>
      </c>
      <c r="G778" s="6">
        <v>77610</v>
      </c>
      <c r="H778" s="119"/>
    </row>
    <row r="779" spans="2:8" x14ac:dyDescent="0.25">
      <c r="B779" s="2" t="s">
        <v>154</v>
      </c>
      <c r="C779" s="2" t="s">
        <v>216</v>
      </c>
      <c r="D779" s="2">
        <v>4405</v>
      </c>
      <c r="E779" s="2" t="s">
        <v>933</v>
      </c>
      <c r="F779" s="2" t="s">
        <v>9</v>
      </c>
      <c r="G779" s="6">
        <v>140587</v>
      </c>
      <c r="H779" s="119"/>
    </row>
    <row r="780" spans="2:8" x14ac:dyDescent="0.25">
      <c r="B780" s="2" t="s">
        <v>154</v>
      </c>
      <c r="C780" s="2" t="s">
        <v>216</v>
      </c>
      <c r="D780" s="2">
        <v>4406</v>
      </c>
      <c r="E780" s="2" t="s">
        <v>934</v>
      </c>
      <c r="F780" s="2" t="s">
        <v>9</v>
      </c>
      <c r="G780" s="6">
        <v>308915</v>
      </c>
      <c r="H780" s="119"/>
    </row>
    <row r="781" spans="2:8" x14ac:dyDescent="0.25">
      <c r="B781" s="2" t="s">
        <v>154</v>
      </c>
      <c r="C781" s="2" t="s">
        <v>216</v>
      </c>
      <c r="D781" s="2">
        <v>4407</v>
      </c>
      <c r="E781" s="2" t="s">
        <v>935</v>
      </c>
      <c r="F781" s="2" t="s">
        <v>9</v>
      </c>
      <c r="G781" s="6">
        <v>176699</v>
      </c>
      <c r="H781" s="119"/>
    </row>
    <row r="782" spans="2:8" x14ac:dyDescent="0.25">
      <c r="B782" s="2" t="s">
        <v>154</v>
      </c>
      <c r="C782" s="2" t="s">
        <v>216</v>
      </c>
      <c r="D782" s="2">
        <v>4408</v>
      </c>
      <c r="E782" s="2" t="s">
        <v>936</v>
      </c>
      <c r="F782" s="2" t="s">
        <v>9</v>
      </c>
      <c r="G782" s="6">
        <v>475301</v>
      </c>
      <c r="H782" s="119"/>
    </row>
    <row r="783" spans="2:8" x14ac:dyDescent="0.25">
      <c r="B783" s="2" t="s">
        <v>154</v>
      </c>
      <c r="C783" s="2" t="s">
        <v>216</v>
      </c>
      <c r="D783" s="2">
        <v>4409</v>
      </c>
      <c r="E783" s="2" t="s">
        <v>937</v>
      </c>
      <c r="F783" s="2" t="s">
        <v>9</v>
      </c>
      <c r="G783" s="6">
        <v>123086</v>
      </c>
      <c r="H783" s="119"/>
    </row>
    <row r="784" spans="2:8" x14ac:dyDescent="0.25">
      <c r="B784" s="2" t="s">
        <v>154</v>
      </c>
      <c r="C784" s="2" t="s">
        <v>216</v>
      </c>
      <c r="D784" s="2">
        <v>4410</v>
      </c>
      <c r="E784" s="2" t="s">
        <v>938</v>
      </c>
      <c r="F784" s="2" t="s">
        <v>9</v>
      </c>
      <c r="G784" s="6">
        <v>128718</v>
      </c>
      <c r="H784" s="119"/>
    </row>
    <row r="785" spans="2:8" x14ac:dyDescent="0.25">
      <c r="B785" s="2" t="s">
        <v>154</v>
      </c>
      <c r="C785" s="2" t="s">
        <v>216</v>
      </c>
      <c r="D785" s="2">
        <v>4411</v>
      </c>
      <c r="E785" s="2" t="s">
        <v>939</v>
      </c>
      <c r="F785" s="2" t="s">
        <v>9</v>
      </c>
      <c r="G785" s="6">
        <v>349663</v>
      </c>
      <c r="H785" s="119"/>
    </row>
    <row r="786" spans="2:8" x14ac:dyDescent="0.25">
      <c r="B786" s="2" t="s">
        <v>154</v>
      </c>
      <c r="C786" s="2" t="s">
        <v>216</v>
      </c>
      <c r="D786" s="2">
        <v>4412</v>
      </c>
      <c r="E786" s="2" t="s">
        <v>940</v>
      </c>
      <c r="F786" s="2" t="s">
        <v>9</v>
      </c>
      <c r="G786" s="6">
        <v>176944</v>
      </c>
      <c r="H786" s="119"/>
    </row>
    <row r="787" spans="2:8" x14ac:dyDescent="0.25">
      <c r="B787" s="2" t="s">
        <v>154</v>
      </c>
      <c r="C787" s="2" t="s">
        <v>216</v>
      </c>
      <c r="D787" s="2">
        <v>4413</v>
      </c>
      <c r="E787" s="2" t="s">
        <v>941</v>
      </c>
      <c r="F787" s="2" t="s">
        <v>9</v>
      </c>
      <c r="G787" s="6">
        <v>967610</v>
      </c>
      <c r="H787" s="119"/>
    </row>
    <row r="788" spans="2:8" x14ac:dyDescent="0.25">
      <c r="B788" s="2" t="s">
        <v>154</v>
      </c>
      <c r="C788" s="2" t="s">
        <v>216</v>
      </c>
      <c r="D788" s="2">
        <v>4414</v>
      </c>
      <c r="E788" s="2" t="s">
        <v>942</v>
      </c>
      <c r="F788" s="2" t="s">
        <v>9</v>
      </c>
      <c r="G788" s="6">
        <v>1210310</v>
      </c>
      <c r="H788" s="119"/>
    </row>
    <row r="789" spans="2:8" x14ac:dyDescent="0.25">
      <c r="B789" s="2" t="s">
        <v>154</v>
      </c>
      <c r="C789" s="2" t="s">
        <v>216</v>
      </c>
      <c r="D789" s="2">
        <v>4415</v>
      </c>
      <c r="E789" s="2" t="s">
        <v>943</v>
      </c>
      <c r="F789" s="2" t="s">
        <v>9</v>
      </c>
      <c r="G789" s="6">
        <v>117328</v>
      </c>
      <c r="H789" s="119"/>
    </row>
    <row r="790" spans="2:8" x14ac:dyDescent="0.25">
      <c r="B790" s="2" t="s">
        <v>154</v>
      </c>
      <c r="C790" s="2" t="s">
        <v>216</v>
      </c>
      <c r="D790" s="2">
        <v>4416</v>
      </c>
      <c r="E790" s="2" t="s">
        <v>944</v>
      </c>
      <c r="F790" s="2" t="s">
        <v>9</v>
      </c>
      <c r="G790" s="6">
        <v>238769</v>
      </c>
      <c r="H790" s="119"/>
    </row>
    <row r="791" spans="2:8" x14ac:dyDescent="0.25">
      <c r="B791" s="2" t="s">
        <v>154</v>
      </c>
      <c r="C791" s="2" t="s">
        <v>216</v>
      </c>
      <c r="D791" s="2">
        <v>4417</v>
      </c>
      <c r="E791" s="2" t="s">
        <v>945</v>
      </c>
      <c r="F791" s="2" t="s">
        <v>9</v>
      </c>
      <c r="G791" s="6">
        <v>540542</v>
      </c>
      <c r="H791" s="119"/>
    </row>
    <row r="792" spans="2:8" x14ac:dyDescent="0.25">
      <c r="B792" s="2" t="s">
        <v>154</v>
      </c>
      <c r="C792" s="2" t="s">
        <v>216</v>
      </c>
      <c r="D792" s="2">
        <v>4418</v>
      </c>
      <c r="E792" s="2" t="s">
        <v>946</v>
      </c>
      <c r="F792" s="2" t="s">
        <v>9</v>
      </c>
      <c r="G792" s="6">
        <v>27493</v>
      </c>
      <c r="H792" s="119"/>
    </row>
    <row r="793" spans="2:8" x14ac:dyDescent="0.25">
      <c r="B793" s="2" t="s">
        <v>154</v>
      </c>
      <c r="C793" s="2" t="s">
        <v>216</v>
      </c>
      <c r="D793" s="2">
        <v>4419</v>
      </c>
      <c r="E793" s="2" t="s">
        <v>947</v>
      </c>
      <c r="F793" s="2" t="s">
        <v>9</v>
      </c>
      <c r="G793" s="6">
        <v>43596</v>
      </c>
      <c r="H793" s="119"/>
    </row>
    <row r="794" spans="2:8" x14ac:dyDescent="0.25">
      <c r="B794" s="2" t="s">
        <v>154</v>
      </c>
      <c r="C794" s="2" t="s">
        <v>216</v>
      </c>
      <c r="D794" s="2">
        <v>4420</v>
      </c>
      <c r="E794" s="2" t="s">
        <v>948</v>
      </c>
      <c r="F794" s="2" t="s">
        <v>9</v>
      </c>
      <c r="G794" s="6">
        <v>73204</v>
      </c>
      <c r="H794" s="119"/>
    </row>
    <row r="795" spans="2:8" x14ac:dyDescent="0.25">
      <c r="B795" s="2" t="s">
        <v>154</v>
      </c>
      <c r="C795" s="2" t="s">
        <v>216</v>
      </c>
      <c r="D795" s="2">
        <v>4421</v>
      </c>
      <c r="E795" s="2" t="s">
        <v>949</v>
      </c>
      <c r="F795" s="2" t="s">
        <v>9</v>
      </c>
      <c r="G795" s="6">
        <v>99486</v>
      </c>
      <c r="H795" s="119"/>
    </row>
    <row r="796" spans="2:8" x14ac:dyDescent="0.25">
      <c r="B796" s="2" t="s">
        <v>154</v>
      </c>
      <c r="C796" s="2" t="s">
        <v>216</v>
      </c>
      <c r="D796" s="2">
        <v>4422</v>
      </c>
      <c r="E796" s="2" t="s">
        <v>950</v>
      </c>
      <c r="F796" s="2" t="s">
        <v>9</v>
      </c>
      <c r="G796" s="6">
        <v>110996</v>
      </c>
      <c r="H796" s="119"/>
    </row>
    <row r="797" spans="2:8" x14ac:dyDescent="0.25">
      <c r="B797" s="2" t="s">
        <v>154</v>
      </c>
      <c r="C797" s="2" t="s">
        <v>216</v>
      </c>
      <c r="D797" s="2">
        <v>4423</v>
      </c>
      <c r="E797" s="2" t="s">
        <v>951</v>
      </c>
      <c r="F797" s="2" t="s">
        <v>9</v>
      </c>
      <c r="G797" s="6">
        <v>212453</v>
      </c>
      <c r="H797" s="119"/>
    </row>
    <row r="798" spans="2:8" x14ac:dyDescent="0.25">
      <c r="B798" s="2" t="s">
        <v>154</v>
      </c>
      <c r="C798" s="2" t="s">
        <v>216</v>
      </c>
      <c r="D798" s="2">
        <v>4424</v>
      </c>
      <c r="E798" s="2" t="s">
        <v>952</v>
      </c>
      <c r="F798" s="2" t="s">
        <v>9</v>
      </c>
      <c r="G798" s="6">
        <v>269847</v>
      </c>
      <c r="H798" s="119"/>
    </row>
    <row r="799" spans="2:8" x14ac:dyDescent="0.25">
      <c r="B799" s="2" t="s">
        <v>154</v>
      </c>
      <c r="C799" s="2" t="s">
        <v>216</v>
      </c>
      <c r="D799" s="2">
        <v>4425</v>
      </c>
      <c r="E799" s="2" t="s">
        <v>953</v>
      </c>
      <c r="F799" s="2" t="s">
        <v>9</v>
      </c>
      <c r="G799" s="6">
        <v>478798</v>
      </c>
      <c r="H799" s="119"/>
    </row>
    <row r="800" spans="2:8" x14ac:dyDescent="0.25">
      <c r="B800" s="2" t="s">
        <v>154</v>
      </c>
      <c r="C800" s="2" t="s">
        <v>216</v>
      </c>
      <c r="D800" s="2">
        <v>4426</v>
      </c>
      <c r="E800" s="2" t="s">
        <v>954</v>
      </c>
      <c r="F800" s="2" t="s">
        <v>9</v>
      </c>
      <c r="G800" s="6">
        <v>655906</v>
      </c>
      <c r="H800" s="119"/>
    </row>
    <row r="801" spans="2:8" x14ac:dyDescent="0.25">
      <c r="B801" s="2" t="s">
        <v>154</v>
      </c>
      <c r="C801" s="2" t="s">
        <v>223</v>
      </c>
      <c r="D801" s="2">
        <v>4427</v>
      </c>
      <c r="E801" s="2" t="s">
        <v>955</v>
      </c>
      <c r="F801" s="2" t="s">
        <v>159</v>
      </c>
      <c r="G801" s="6">
        <v>541061</v>
      </c>
      <c r="H801" s="119"/>
    </row>
    <row r="802" spans="2:8" x14ac:dyDescent="0.25">
      <c r="B802" s="2" t="s">
        <v>154</v>
      </c>
      <c r="C802" s="2" t="s">
        <v>223</v>
      </c>
      <c r="D802" s="2">
        <v>4428</v>
      </c>
      <c r="E802" s="2" t="s">
        <v>956</v>
      </c>
      <c r="F802" s="2" t="s">
        <v>12</v>
      </c>
      <c r="G802" s="6">
        <v>31813</v>
      </c>
      <c r="H802" s="119"/>
    </row>
    <row r="803" spans="2:8" x14ac:dyDescent="0.25">
      <c r="B803" s="2" t="s">
        <v>154</v>
      </c>
      <c r="C803" s="2" t="s">
        <v>223</v>
      </c>
      <c r="D803" s="2">
        <v>4429</v>
      </c>
      <c r="E803" s="2" t="s">
        <v>957</v>
      </c>
      <c r="F803" s="2" t="s">
        <v>12</v>
      </c>
      <c r="G803" s="6">
        <v>37411</v>
      </c>
      <c r="H803" s="119"/>
    </row>
    <row r="804" spans="2:8" x14ac:dyDescent="0.25">
      <c r="B804" s="2" t="s">
        <v>154</v>
      </c>
      <c r="C804" s="2" t="s">
        <v>223</v>
      </c>
      <c r="D804" s="2">
        <v>4430</v>
      </c>
      <c r="E804" s="2" t="s">
        <v>958</v>
      </c>
      <c r="F804" s="2" t="s">
        <v>12</v>
      </c>
      <c r="G804" s="6">
        <v>26502</v>
      </c>
      <c r="H804" s="119"/>
    </row>
    <row r="805" spans="2:8" x14ac:dyDescent="0.25">
      <c r="B805" s="2" t="s">
        <v>154</v>
      </c>
      <c r="C805" s="2" t="s">
        <v>399</v>
      </c>
      <c r="D805" s="2">
        <v>4431</v>
      </c>
      <c r="E805" s="2" t="s">
        <v>959</v>
      </c>
      <c r="F805" s="2" t="s">
        <v>18</v>
      </c>
      <c r="G805" s="6">
        <v>18168</v>
      </c>
      <c r="H805" s="119"/>
    </row>
    <row r="806" spans="2:8" x14ac:dyDescent="0.25">
      <c r="B806" s="2" t="s">
        <v>154</v>
      </c>
      <c r="C806" s="2" t="s">
        <v>223</v>
      </c>
      <c r="D806" s="2">
        <v>4432</v>
      </c>
      <c r="E806" s="2" t="s">
        <v>960</v>
      </c>
      <c r="F806" s="2" t="s">
        <v>12</v>
      </c>
      <c r="G806" s="6">
        <v>30713</v>
      </c>
      <c r="H806" s="119"/>
    </row>
    <row r="807" spans="2:8" x14ac:dyDescent="0.25">
      <c r="B807" s="2" t="s">
        <v>154</v>
      </c>
      <c r="C807" s="2" t="s">
        <v>894</v>
      </c>
      <c r="D807" s="2">
        <v>4433</v>
      </c>
      <c r="E807" s="2" t="s">
        <v>961</v>
      </c>
      <c r="F807" s="2" t="s">
        <v>12</v>
      </c>
      <c r="G807" s="6">
        <v>617352</v>
      </c>
      <c r="H807" s="119"/>
    </row>
    <row r="808" spans="2:8" x14ac:dyDescent="0.25">
      <c r="B808" s="2" t="s">
        <v>154</v>
      </c>
      <c r="C808" s="2" t="s">
        <v>894</v>
      </c>
      <c r="D808" s="2">
        <v>4434</v>
      </c>
      <c r="E808" s="2" t="s">
        <v>962</v>
      </c>
      <c r="F808" s="2" t="s">
        <v>12</v>
      </c>
      <c r="G808" s="6">
        <v>608823</v>
      </c>
      <c r="H808" s="119"/>
    </row>
    <row r="809" spans="2:8" x14ac:dyDescent="0.25">
      <c r="B809" s="2" t="s">
        <v>154</v>
      </c>
      <c r="C809" s="2" t="s">
        <v>894</v>
      </c>
      <c r="D809" s="2">
        <v>4435</v>
      </c>
      <c r="E809" s="2" t="s">
        <v>963</v>
      </c>
      <c r="F809" s="2" t="s">
        <v>12</v>
      </c>
      <c r="G809" s="6">
        <v>791806</v>
      </c>
      <c r="H809" s="119"/>
    </row>
    <row r="810" spans="2:8" x14ac:dyDescent="0.25">
      <c r="B810" s="2" t="s">
        <v>154</v>
      </c>
      <c r="C810" s="2" t="s">
        <v>894</v>
      </c>
      <c r="D810" s="2">
        <v>4436</v>
      </c>
      <c r="E810" s="2" t="s">
        <v>964</v>
      </c>
      <c r="F810" s="2" t="s">
        <v>12</v>
      </c>
      <c r="G810" s="6">
        <v>692361</v>
      </c>
      <c r="H810" s="119"/>
    </row>
    <row r="811" spans="2:8" x14ac:dyDescent="0.25">
      <c r="B811" s="2" t="s">
        <v>154</v>
      </c>
      <c r="C811" s="2" t="s">
        <v>894</v>
      </c>
      <c r="D811" s="2">
        <v>4437</v>
      </c>
      <c r="E811" s="2" t="s">
        <v>965</v>
      </c>
      <c r="F811" s="2" t="s">
        <v>12</v>
      </c>
      <c r="G811" s="6">
        <v>844627</v>
      </c>
      <c r="H811" s="119"/>
    </row>
    <row r="812" spans="2:8" x14ac:dyDescent="0.25">
      <c r="B812" s="2" t="s">
        <v>154</v>
      </c>
      <c r="C812" s="2" t="s">
        <v>894</v>
      </c>
      <c r="D812" s="2">
        <v>4438</v>
      </c>
      <c r="E812" s="2" t="s">
        <v>966</v>
      </c>
      <c r="F812" s="2" t="s">
        <v>12</v>
      </c>
      <c r="G812" s="6">
        <v>893550</v>
      </c>
      <c r="H812" s="119"/>
    </row>
    <row r="813" spans="2:8" x14ac:dyDescent="0.25">
      <c r="B813" s="2" t="s">
        <v>154</v>
      </c>
      <c r="C813" s="2" t="s">
        <v>894</v>
      </c>
      <c r="D813" s="2">
        <v>4439</v>
      </c>
      <c r="E813" s="2" t="s">
        <v>967</v>
      </c>
      <c r="F813" s="2" t="s">
        <v>12</v>
      </c>
      <c r="G813" s="6">
        <v>1083418</v>
      </c>
      <c r="H813" s="119"/>
    </row>
    <row r="814" spans="2:8" x14ac:dyDescent="0.25">
      <c r="B814" s="2" t="s">
        <v>154</v>
      </c>
      <c r="C814" s="2" t="s">
        <v>894</v>
      </c>
      <c r="D814" s="2">
        <v>4440</v>
      </c>
      <c r="E814" s="2" t="s">
        <v>968</v>
      </c>
      <c r="F814" s="2" t="s">
        <v>12</v>
      </c>
      <c r="G814" s="6">
        <v>907197</v>
      </c>
      <c r="H814" s="119"/>
    </row>
    <row r="815" spans="2:8" x14ac:dyDescent="0.25">
      <c r="B815" s="2" t="s">
        <v>154</v>
      </c>
      <c r="C815" s="2" t="s">
        <v>894</v>
      </c>
      <c r="D815" s="2">
        <v>4441</v>
      </c>
      <c r="E815" s="2" t="s">
        <v>969</v>
      </c>
      <c r="F815" s="2" t="s">
        <v>12</v>
      </c>
      <c r="G815" s="6">
        <v>1177154</v>
      </c>
      <c r="H815" s="119"/>
    </row>
    <row r="816" spans="2:8" x14ac:dyDescent="0.25">
      <c r="B816" s="2" t="s">
        <v>154</v>
      </c>
      <c r="C816" s="2" t="s">
        <v>894</v>
      </c>
      <c r="D816" s="2">
        <v>4442</v>
      </c>
      <c r="E816" s="2" t="s">
        <v>970</v>
      </c>
      <c r="F816" s="2" t="s">
        <v>12</v>
      </c>
      <c r="G816" s="6">
        <v>255119</v>
      </c>
      <c r="H816" s="119"/>
    </row>
    <row r="817" spans="2:8" x14ac:dyDescent="0.25">
      <c r="B817" s="2" t="s">
        <v>154</v>
      </c>
      <c r="C817" s="2" t="s">
        <v>894</v>
      </c>
      <c r="D817" s="2">
        <v>4447</v>
      </c>
      <c r="E817" s="2" t="s">
        <v>971</v>
      </c>
      <c r="F817" s="2" t="s">
        <v>12</v>
      </c>
      <c r="G817" s="6">
        <v>385880</v>
      </c>
      <c r="H817" s="119"/>
    </row>
    <row r="818" spans="2:8" x14ac:dyDescent="0.25">
      <c r="B818" s="2" t="s">
        <v>154</v>
      </c>
      <c r="C818" s="2" t="s">
        <v>894</v>
      </c>
      <c r="D818" s="2">
        <v>4461</v>
      </c>
      <c r="E818" s="2" t="s">
        <v>972</v>
      </c>
      <c r="F818" s="2" t="s">
        <v>12</v>
      </c>
      <c r="G818" s="6">
        <v>325992</v>
      </c>
      <c r="H818" s="119"/>
    </row>
    <row r="819" spans="2:8" x14ac:dyDescent="0.25">
      <c r="B819" s="2" t="s">
        <v>154</v>
      </c>
      <c r="C819" s="2" t="s">
        <v>391</v>
      </c>
      <c r="D819" s="2">
        <v>4477</v>
      </c>
      <c r="E819" s="2" t="s">
        <v>973</v>
      </c>
      <c r="F819" s="2" t="s">
        <v>159</v>
      </c>
      <c r="G819" s="6">
        <v>57084</v>
      </c>
      <c r="H819" s="119"/>
    </row>
    <row r="820" spans="2:8" x14ac:dyDescent="0.25">
      <c r="B820" s="2" t="s">
        <v>154</v>
      </c>
      <c r="C820" s="2" t="s">
        <v>547</v>
      </c>
      <c r="D820" s="2">
        <v>4478</v>
      </c>
      <c r="E820" s="2" t="s">
        <v>974</v>
      </c>
      <c r="F820" s="2" t="s">
        <v>549</v>
      </c>
      <c r="G820" s="6">
        <v>81022</v>
      </c>
      <c r="H820" s="119"/>
    </row>
    <row r="821" spans="2:8" x14ac:dyDescent="0.25">
      <c r="B821" s="2" t="s">
        <v>154</v>
      </c>
      <c r="C821" s="2" t="s">
        <v>547</v>
      </c>
      <c r="D821" s="2">
        <v>4479</v>
      </c>
      <c r="E821" s="2" t="s">
        <v>974</v>
      </c>
      <c r="F821" s="2" t="s">
        <v>838</v>
      </c>
      <c r="G821" s="6">
        <v>10128</v>
      </c>
      <c r="H821" s="119"/>
    </row>
    <row r="822" spans="2:8" x14ac:dyDescent="0.25">
      <c r="B822" s="2" t="s">
        <v>154</v>
      </c>
      <c r="C822" s="2" t="s">
        <v>542</v>
      </c>
      <c r="D822" s="2">
        <v>4480</v>
      </c>
      <c r="E822" s="2" t="s">
        <v>975</v>
      </c>
      <c r="F822" s="2" t="s">
        <v>159</v>
      </c>
      <c r="G822" s="6">
        <v>738269</v>
      </c>
      <c r="H822" s="119"/>
    </row>
    <row r="823" spans="2:8" x14ac:dyDescent="0.25">
      <c r="B823" s="2" t="s">
        <v>154</v>
      </c>
      <c r="C823" s="2" t="s">
        <v>187</v>
      </c>
      <c r="D823" s="2">
        <v>4481</v>
      </c>
      <c r="E823" s="2" t="s">
        <v>976</v>
      </c>
      <c r="F823" s="2" t="s">
        <v>12</v>
      </c>
      <c r="G823" s="6">
        <v>187721</v>
      </c>
      <c r="H823" s="119"/>
    </row>
    <row r="824" spans="2:8" x14ac:dyDescent="0.25">
      <c r="B824" s="2" t="s">
        <v>154</v>
      </c>
      <c r="C824" s="2" t="s">
        <v>542</v>
      </c>
      <c r="D824" s="2">
        <v>4485</v>
      </c>
      <c r="E824" s="2" t="s">
        <v>977</v>
      </c>
      <c r="F824" s="2" t="s">
        <v>159</v>
      </c>
      <c r="G824" s="6">
        <v>617727</v>
      </c>
      <c r="H824" s="119"/>
    </row>
    <row r="825" spans="2:8" x14ac:dyDescent="0.25">
      <c r="B825" s="2" t="s">
        <v>154</v>
      </c>
      <c r="C825" s="2" t="s">
        <v>542</v>
      </c>
      <c r="D825" s="2">
        <v>4486</v>
      </c>
      <c r="E825" s="2" t="s">
        <v>978</v>
      </c>
      <c r="F825" s="2" t="s">
        <v>159</v>
      </c>
      <c r="G825" s="6">
        <v>659252</v>
      </c>
      <c r="H825" s="119"/>
    </row>
    <row r="826" spans="2:8" x14ac:dyDescent="0.25">
      <c r="B826" s="2" t="s">
        <v>154</v>
      </c>
      <c r="C826" s="2" t="s">
        <v>391</v>
      </c>
      <c r="D826" s="2">
        <v>4487</v>
      </c>
      <c r="E826" s="2" t="s">
        <v>979</v>
      </c>
      <c r="F826" s="2" t="s">
        <v>159</v>
      </c>
      <c r="G826" s="6">
        <v>110394</v>
      </c>
      <c r="H826" s="119"/>
    </row>
    <row r="827" spans="2:8" x14ac:dyDescent="0.25">
      <c r="B827" s="2" t="s">
        <v>154</v>
      </c>
      <c r="C827" s="2" t="s">
        <v>391</v>
      </c>
      <c r="D827" s="2">
        <v>4488</v>
      </c>
      <c r="E827" s="2" t="s">
        <v>980</v>
      </c>
      <c r="F827" s="2" t="s">
        <v>159</v>
      </c>
      <c r="G827" s="6">
        <v>108729</v>
      </c>
      <c r="H827" s="119"/>
    </row>
    <row r="828" spans="2:8" x14ac:dyDescent="0.25">
      <c r="B828" s="2" t="s">
        <v>154</v>
      </c>
      <c r="C828" s="2" t="s">
        <v>391</v>
      </c>
      <c r="D828" s="2">
        <v>4489</v>
      </c>
      <c r="E828" s="2" t="s">
        <v>981</v>
      </c>
      <c r="F828" s="2" t="s">
        <v>159</v>
      </c>
      <c r="G828" s="6">
        <v>104278</v>
      </c>
      <c r="H828" s="119"/>
    </row>
    <row r="829" spans="2:8" x14ac:dyDescent="0.25">
      <c r="B829" s="2" t="s">
        <v>154</v>
      </c>
      <c r="C829" s="2" t="s">
        <v>982</v>
      </c>
      <c r="D829" s="2">
        <v>4490</v>
      </c>
      <c r="E829" s="2" t="s">
        <v>983</v>
      </c>
      <c r="F829" s="2" t="s">
        <v>18</v>
      </c>
      <c r="G829" s="6">
        <v>126941</v>
      </c>
      <c r="H829" s="119"/>
    </row>
    <row r="830" spans="2:8" x14ac:dyDescent="0.25">
      <c r="B830" s="2" t="s">
        <v>154</v>
      </c>
      <c r="C830" s="2" t="s">
        <v>982</v>
      </c>
      <c r="D830" s="2">
        <v>4491</v>
      </c>
      <c r="E830" s="2" t="s">
        <v>984</v>
      </c>
      <c r="F830" s="2" t="s">
        <v>18</v>
      </c>
      <c r="G830" s="6">
        <v>170040</v>
      </c>
      <c r="H830" s="119"/>
    </row>
    <row r="831" spans="2:8" x14ac:dyDescent="0.25">
      <c r="B831" s="2" t="s">
        <v>154</v>
      </c>
      <c r="C831" s="2" t="s">
        <v>982</v>
      </c>
      <c r="D831" s="2">
        <v>4501</v>
      </c>
      <c r="E831" s="2" t="s">
        <v>985</v>
      </c>
      <c r="F831" s="2" t="s">
        <v>18</v>
      </c>
      <c r="G831" s="6">
        <v>85877</v>
      </c>
      <c r="H831" s="119"/>
    </row>
    <row r="832" spans="2:8" x14ac:dyDescent="0.25">
      <c r="B832" s="2" t="s">
        <v>154</v>
      </c>
      <c r="C832" s="2" t="s">
        <v>982</v>
      </c>
      <c r="D832" s="2">
        <v>4502</v>
      </c>
      <c r="E832" s="2" t="s">
        <v>986</v>
      </c>
      <c r="F832" s="2" t="s">
        <v>18</v>
      </c>
      <c r="G832" s="6">
        <v>179126</v>
      </c>
      <c r="H832" s="119"/>
    </row>
    <row r="833" spans="2:8" x14ac:dyDescent="0.25">
      <c r="B833" s="2" t="s">
        <v>154</v>
      </c>
      <c r="C833" s="2" t="s">
        <v>982</v>
      </c>
      <c r="D833" s="2">
        <v>4503</v>
      </c>
      <c r="E833" s="2" t="s">
        <v>987</v>
      </c>
      <c r="F833" s="2" t="s">
        <v>18</v>
      </c>
      <c r="G833" s="6">
        <v>198045</v>
      </c>
      <c r="H833" s="119"/>
    </row>
    <row r="834" spans="2:8" x14ac:dyDescent="0.25">
      <c r="B834" s="2" t="s">
        <v>154</v>
      </c>
      <c r="C834" s="2" t="s">
        <v>982</v>
      </c>
      <c r="D834" s="2">
        <v>4504</v>
      </c>
      <c r="E834" s="2" t="s">
        <v>988</v>
      </c>
      <c r="F834" s="2" t="s">
        <v>18</v>
      </c>
      <c r="G834" s="6">
        <v>224134</v>
      </c>
      <c r="H834" s="119"/>
    </row>
    <row r="835" spans="2:8" x14ac:dyDescent="0.25">
      <c r="B835" s="2" t="s">
        <v>154</v>
      </c>
      <c r="C835" s="2" t="s">
        <v>989</v>
      </c>
      <c r="D835" s="2">
        <v>4505</v>
      </c>
      <c r="E835" s="2" t="s">
        <v>990</v>
      </c>
      <c r="F835" s="2" t="s">
        <v>18</v>
      </c>
      <c r="G835" s="6">
        <v>81159</v>
      </c>
      <c r="H835" s="119"/>
    </row>
    <row r="836" spans="2:8" x14ac:dyDescent="0.25">
      <c r="B836" s="2" t="s">
        <v>154</v>
      </c>
      <c r="C836" s="2" t="s">
        <v>989</v>
      </c>
      <c r="D836" s="2">
        <v>4506</v>
      </c>
      <c r="E836" s="2" t="s">
        <v>991</v>
      </c>
      <c r="F836" s="2" t="s">
        <v>18</v>
      </c>
      <c r="G836" s="6">
        <v>118858</v>
      </c>
      <c r="H836" s="119"/>
    </row>
    <row r="837" spans="2:8" x14ac:dyDescent="0.25">
      <c r="B837" s="2" t="s">
        <v>154</v>
      </c>
      <c r="C837" s="2" t="s">
        <v>989</v>
      </c>
      <c r="D837" s="2">
        <v>4507</v>
      </c>
      <c r="E837" s="2" t="s">
        <v>992</v>
      </c>
      <c r="F837" s="2" t="s">
        <v>18</v>
      </c>
      <c r="G837" s="6">
        <v>172315</v>
      </c>
      <c r="H837" s="119"/>
    </row>
    <row r="838" spans="2:8" x14ac:dyDescent="0.25">
      <c r="B838" s="2" t="s">
        <v>154</v>
      </c>
      <c r="C838" s="2" t="s">
        <v>989</v>
      </c>
      <c r="D838" s="2">
        <v>4508</v>
      </c>
      <c r="E838" s="2" t="s">
        <v>993</v>
      </c>
      <c r="F838" s="2" t="s">
        <v>18</v>
      </c>
      <c r="G838" s="6">
        <v>149467</v>
      </c>
      <c r="H838" s="119"/>
    </row>
    <row r="839" spans="2:8" x14ac:dyDescent="0.25">
      <c r="B839" s="2" t="s">
        <v>154</v>
      </c>
      <c r="C839" s="2" t="s">
        <v>989</v>
      </c>
      <c r="D839" s="2">
        <v>4509</v>
      </c>
      <c r="E839" s="2" t="s">
        <v>994</v>
      </c>
      <c r="F839" s="2" t="s">
        <v>18</v>
      </c>
      <c r="G839" s="6">
        <v>207509</v>
      </c>
      <c r="H839" s="119"/>
    </row>
    <row r="840" spans="2:8" x14ac:dyDescent="0.25">
      <c r="B840" s="2" t="s">
        <v>154</v>
      </c>
      <c r="C840" s="2" t="s">
        <v>989</v>
      </c>
      <c r="D840" s="2">
        <v>4510</v>
      </c>
      <c r="E840" s="2" t="s">
        <v>995</v>
      </c>
      <c r="F840" s="2" t="s">
        <v>18</v>
      </c>
      <c r="G840" s="6">
        <v>72732</v>
      </c>
      <c r="H840" s="119"/>
    </row>
    <row r="841" spans="2:8" x14ac:dyDescent="0.25">
      <c r="B841" s="2" t="s">
        <v>154</v>
      </c>
      <c r="C841" s="2" t="s">
        <v>989</v>
      </c>
      <c r="D841" s="2">
        <v>4511</v>
      </c>
      <c r="E841" s="2" t="s">
        <v>996</v>
      </c>
      <c r="F841" s="2" t="s">
        <v>18</v>
      </c>
      <c r="G841" s="6">
        <v>184400</v>
      </c>
      <c r="H841" s="119"/>
    </row>
    <row r="842" spans="2:8" x14ac:dyDescent="0.25">
      <c r="B842" s="2" t="s">
        <v>154</v>
      </c>
      <c r="C842" s="2" t="s">
        <v>989</v>
      </c>
      <c r="D842" s="2">
        <v>4512</v>
      </c>
      <c r="E842" s="2" t="s">
        <v>997</v>
      </c>
      <c r="F842" s="2" t="s">
        <v>18</v>
      </c>
      <c r="G842" s="6">
        <v>224426</v>
      </c>
      <c r="H842" s="119"/>
    </row>
    <row r="843" spans="2:8" x14ac:dyDescent="0.25">
      <c r="B843" s="2" t="s">
        <v>154</v>
      </c>
      <c r="C843" s="2" t="s">
        <v>391</v>
      </c>
      <c r="D843" s="2">
        <v>4513</v>
      </c>
      <c r="E843" s="2" t="s">
        <v>998</v>
      </c>
      <c r="F843" s="2" t="s">
        <v>159</v>
      </c>
      <c r="G843" s="6">
        <v>104206</v>
      </c>
      <c r="H843" s="119"/>
    </row>
    <row r="844" spans="2:8" x14ac:dyDescent="0.25">
      <c r="B844" s="2" t="s">
        <v>154</v>
      </c>
      <c r="C844" s="2" t="s">
        <v>538</v>
      </c>
      <c r="D844" s="2">
        <v>4514</v>
      </c>
      <c r="E844" s="2" t="s">
        <v>999</v>
      </c>
      <c r="F844" s="2" t="s">
        <v>18</v>
      </c>
      <c r="G844" s="6">
        <v>106874</v>
      </c>
      <c r="H844" s="119"/>
    </row>
    <row r="845" spans="2:8" x14ac:dyDescent="0.25">
      <c r="B845" s="2" t="s">
        <v>154</v>
      </c>
      <c r="C845" s="2" t="s">
        <v>538</v>
      </c>
      <c r="D845" s="2">
        <v>4515</v>
      </c>
      <c r="E845" s="2" t="s">
        <v>1000</v>
      </c>
      <c r="F845" s="2" t="s">
        <v>18</v>
      </c>
      <c r="G845" s="6">
        <v>139420</v>
      </c>
      <c r="H845" s="119"/>
    </row>
    <row r="846" spans="2:8" x14ac:dyDescent="0.25">
      <c r="B846" s="2" t="s">
        <v>154</v>
      </c>
      <c r="C846" s="2" t="s">
        <v>538</v>
      </c>
      <c r="D846" s="2">
        <v>4516</v>
      </c>
      <c r="E846" s="2" t="s">
        <v>1001</v>
      </c>
      <c r="F846" s="2" t="s">
        <v>18</v>
      </c>
      <c r="G846" s="6">
        <v>99023</v>
      </c>
      <c r="H846" s="119"/>
    </row>
    <row r="847" spans="2:8" x14ac:dyDescent="0.25">
      <c r="B847" s="2" t="s">
        <v>154</v>
      </c>
      <c r="C847" s="2" t="s">
        <v>538</v>
      </c>
      <c r="D847" s="2">
        <v>4517</v>
      </c>
      <c r="E847" s="2" t="s">
        <v>1002</v>
      </c>
      <c r="F847" s="2" t="s">
        <v>18</v>
      </c>
      <c r="G847" s="6">
        <v>194342</v>
      </c>
      <c r="H847" s="119"/>
    </row>
    <row r="848" spans="2:8" x14ac:dyDescent="0.25">
      <c r="B848" s="2" t="s">
        <v>154</v>
      </c>
      <c r="C848" s="2" t="s">
        <v>1003</v>
      </c>
      <c r="D848" s="2">
        <v>4518</v>
      </c>
      <c r="E848" s="2" t="s">
        <v>1004</v>
      </c>
      <c r="F848" s="2" t="s">
        <v>18</v>
      </c>
      <c r="G848" s="6">
        <v>28297</v>
      </c>
      <c r="H848" s="119"/>
    </row>
    <row r="849" spans="2:8" x14ac:dyDescent="0.25">
      <c r="B849" s="2" t="s">
        <v>154</v>
      </c>
      <c r="C849" s="2" t="s">
        <v>1003</v>
      </c>
      <c r="D849" s="2">
        <v>4519</v>
      </c>
      <c r="E849" s="2" t="s">
        <v>1005</v>
      </c>
      <c r="F849" s="2" t="s">
        <v>18</v>
      </c>
      <c r="G849" s="6">
        <v>37920</v>
      </c>
      <c r="H849" s="119"/>
    </row>
    <row r="850" spans="2:8" x14ac:dyDescent="0.25">
      <c r="B850" s="2" t="s">
        <v>154</v>
      </c>
      <c r="C850" s="2" t="s">
        <v>1003</v>
      </c>
      <c r="D850" s="2">
        <v>4520</v>
      </c>
      <c r="E850" s="2" t="s">
        <v>1006</v>
      </c>
      <c r="F850" s="2" t="s">
        <v>18</v>
      </c>
      <c r="G850" s="6">
        <v>47978</v>
      </c>
      <c r="H850" s="119"/>
    </row>
    <row r="851" spans="2:8" x14ac:dyDescent="0.25">
      <c r="B851" s="2" t="s">
        <v>154</v>
      </c>
      <c r="C851" s="2" t="s">
        <v>1003</v>
      </c>
      <c r="D851" s="2">
        <v>4522</v>
      </c>
      <c r="E851" s="2" t="s">
        <v>1007</v>
      </c>
      <c r="F851" s="2" t="s">
        <v>18</v>
      </c>
      <c r="G851" s="6">
        <v>132465</v>
      </c>
      <c r="H851" s="119"/>
    </row>
    <row r="852" spans="2:8" x14ac:dyDescent="0.25">
      <c r="B852" s="2" t="s">
        <v>154</v>
      </c>
      <c r="C852" s="2" t="s">
        <v>1003</v>
      </c>
      <c r="D852" s="2">
        <v>4523</v>
      </c>
      <c r="E852" s="2" t="s">
        <v>1008</v>
      </c>
      <c r="F852" s="2" t="s">
        <v>18</v>
      </c>
      <c r="G852" s="6">
        <v>144799</v>
      </c>
      <c r="H852" s="119"/>
    </row>
    <row r="853" spans="2:8" x14ac:dyDescent="0.25">
      <c r="B853" s="2" t="s">
        <v>154</v>
      </c>
      <c r="C853" s="2" t="s">
        <v>1003</v>
      </c>
      <c r="D853" s="2">
        <v>4524</v>
      </c>
      <c r="E853" s="2" t="s">
        <v>1009</v>
      </c>
      <c r="F853" s="2" t="s">
        <v>18</v>
      </c>
      <c r="G853" s="6">
        <v>159457</v>
      </c>
      <c r="H853" s="119"/>
    </row>
    <row r="854" spans="2:8" x14ac:dyDescent="0.25">
      <c r="B854" s="2" t="s">
        <v>154</v>
      </c>
      <c r="C854" s="2" t="s">
        <v>562</v>
      </c>
      <c r="D854" s="2">
        <v>4525</v>
      </c>
      <c r="E854" s="2" t="s">
        <v>1010</v>
      </c>
      <c r="F854" s="2" t="s">
        <v>12</v>
      </c>
      <c r="G854" s="6">
        <v>4758</v>
      </c>
      <c r="H854" s="119"/>
    </row>
    <row r="855" spans="2:8" x14ac:dyDescent="0.25">
      <c r="B855" s="2" t="s">
        <v>154</v>
      </c>
      <c r="C855" s="2" t="s">
        <v>982</v>
      </c>
      <c r="D855" s="2">
        <v>4541</v>
      </c>
      <c r="E855" s="2" t="s">
        <v>1011</v>
      </c>
      <c r="F855" s="2" t="s">
        <v>159</v>
      </c>
      <c r="G855" s="6">
        <v>731389</v>
      </c>
      <c r="H855" s="119"/>
    </row>
    <row r="856" spans="2:8" x14ac:dyDescent="0.25">
      <c r="B856" s="2" t="s">
        <v>154</v>
      </c>
      <c r="C856" s="2" t="s">
        <v>982</v>
      </c>
      <c r="D856" s="2">
        <v>4542</v>
      </c>
      <c r="E856" s="2" t="s">
        <v>1012</v>
      </c>
      <c r="F856" s="2" t="s">
        <v>159</v>
      </c>
      <c r="G856" s="6">
        <v>740955</v>
      </c>
      <c r="H856" s="119"/>
    </row>
    <row r="857" spans="2:8" x14ac:dyDescent="0.25">
      <c r="B857" s="2" t="s">
        <v>154</v>
      </c>
      <c r="C857" s="2" t="s">
        <v>174</v>
      </c>
      <c r="D857" s="2">
        <v>4543</v>
      </c>
      <c r="E857" s="2" t="s">
        <v>1013</v>
      </c>
      <c r="F857" s="2" t="s">
        <v>12</v>
      </c>
      <c r="G857" s="6">
        <v>47113</v>
      </c>
      <c r="H857" s="119"/>
    </row>
    <row r="858" spans="2:8" x14ac:dyDescent="0.25">
      <c r="B858" s="2" t="s">
        <v>154</v>
      </c>
      <c r="C858" s="2" t="s">
        <v>174</v>
      </c>
      <c r="D858" s="2">
        <v>4544</v>
      </c>
      <c r="E858" s="2" t="s">
        <v>1014</v>
      </c>
      <c r="F858" s="2" t="s">
        <v>12</v>
      </c>
      <c r="G858" s="6">
        <v>48169</v>
      </c>
      <c r="H858" s="119"/>
    </row>
    <row r="859" spans="2:8" x14ac:dyDescent="0.25">
      <c r="B859" s="2" t="s">
        <v>154</v>
      </c>
      <c r="C859" s="2" t="s">
        <v>174</v>
      </c>
      <c r="D859" s="2">
        <v>4545</v>
      </c>
      <c r="E859" s="2" t="s">
        <v>1015</v>
      </c>
      <c r="F859" s="2" t="s">
        <v>12</v>
      </c>
      <c r="G859" s="6">
        <v>45421</v>
      </c>
      <c r="H859" s="119"/>
    </row>
    <row r="860" spans="2:8" x14ac:dyDescent="0.25">
      <c r="B860" s="2" t="s">
        <v>154</v>
      </c>
      <c r="C860" s="2" t="s">
        <v>176</v>
      </c>
      <c r="D860" s="2">
        <v>4549</v>
      </c>
      <c r="E860" s="2" t="s">
        <v>1016</v>
      </c>
      <c r="F860" s="2" t="s">
        <v>9</v>
      </c>
      <c r="G860" s="6">
        <v>4279437</v>
      </c>
      <c r="H860" s="119"/>
    </row>
    <row r="861" spans="2:8" x14ac:dyDescent="0.25">
      <c r="B861" s="2" t="s">
        <v>154</v>
      </c>
      <c r="C861" s="2" t="s">
        <v>176</v>
      </c>
      <c r="D861" s="2">
        <v>4550</v>
      </c>
      <c r="E861" s="2" t="s">
        <v>1017</v>
      </c>
      <c r="F861" s="2" t="s">
        <v>9</v>
      </c>
      <c r="G861" s="6">
        <v>3053045</v>
      </c>
      <c r="H861" s="119"/>
    </row>
    <row r="862" spans="2:8" x14ac:dyDescent="0.25">
      <c r="B862" s="2" t="s">
        <v>154</v>
      </c>
      <c r="C862" s="2" t="s">
        <v>176</v>
      </c>
      <c r="D862" s="2">
        <v>4551</v>
      </c>
      <c r="E862" s="2" t="s">
        <v>1018</v>
      </c>
      <c r="F862" s="2" t="s">
        <v>9</v>
      </c>
      <c r="G862" s="6">
        <v>3257484</v>
      </c>
      <c r="H862" s="119"/>
    </row>
    <row r="863" spans="2:8" x14ac:dyDescent="0.25">
      <c r="B863" s="2" t="s">
        <v>154</v>
      </c>
      <c r="C863" s="2" t="s">
        <v>542</v>
      </c>
      <c r="D863" s="2">
        <v>4552</v>
      </c>
      <c r="E863" s="2" t="s">
        <v>1019</v>
      </c>
      <c r="F863" s="2" t="s">
        <v>18</v>
      </c>
      <c r="G863" s="6">
        <v>51428</v>
      </c>
      <c r="H863" s="119"/>
    </row>
    <row r="864" spans="2:8" x14ac:dyDescent="0.25">
      <c r="B864" s="2" t="s">
        <v>154</v>
      </c>
      <c r="C864" s="2" t="s">
        <v>176</v>
      </c>
      <c r="D864" s="2">
        <v>4553</v>
      </c>
      <c r="E864" s="2" t="s">
        <v>1020</v>
      </c>
      <c r="F864" s="2" t="s">
        <v>9</v>
      </c>
      <c r="G864" s="6">
        <v>2483489</v>
      </c>
      <c r="H864" s="119"/>
    </row>
    <row r="865" spans="2:8" x14ac:dyDescent="0.25">
      <c r="B865" s="2" t="s">
        <v>154</v>
      </c>
      <c r="C865" s="2" t="s">
        <v>225</v>
      </c>
      <c r="D865" s="2">
        <v>4555</v>
      </c>
      <c r="E865" s="2" t="s">
        <v>1021</v>
      </c>
      <c r="F865" s="2" t="s">
        <v>159</v>
      </c>
      <c r="G865" s="6">
        <v>686871</v>
      </c>
      <c r="H865" s="119"/>
    </row>
    <row r="866" spans="2:8" x14ac:dyDescent="0.25">
      <c r="B866" s="2" t="s">
        <v>154</v>
      </c>
      <c r="C866" s="2" t="s">
        <v>391</v>
      </c>
      <c r="D866" s="2">
        <v>4556</v>
      </c>
      <c r="E866" s="2" t="s">
        <v>1022</v>
      </c>
      <c r="F866" s="2" t="s">
        <v>159</v>
      </c>
      <c r="G866" s="6">
        <v>104753</v>
      </c>
      <c r="H866" s="119"/>
    </row>
    <row r="867" spans="2:8" x14ac:dyDescent="0.25">
      <c r="B867" s="2" t="s">
        <v>154</v>
      </c>
      <c r="C867" s="2" t="s">
        <v>391</v>
      </c>
      <c r="D867" s="2">
        <v>4557</v>
      </c>
      <c r="E867" s="2" t="s">
        <v>1023</v>
      </c>
      <c r="F867" s="2" t="s">
        <v>159</v>
      </c>
      <c r="G867" s="6">
        <v>100231</v>
      </c>
      <c r="H867" s="119"/>
    </row>
    <row r="868" spans="2:8" x14ac:dyDescent="0.25">
      <c r="B868" s="2" t="s">
        <v>154</v>
      </c>
      <c r="C868" s="2" t="s">
        <v>176</v>
      </c>
      <c r="D868" s="2">
        <v>4558</v>
      </c>
      <c r="E868" s="2" t="s">
        <v>1024</v>
      </c>
      <c r="F868" s="2" t="s">
        <v>9</v>
      </c>
      <c r="G868" s="6">
        <v>4394890</v>
      </c>
      <c r="H868" s="119"/>
    </row>
    <row r="869" spans="2:8" x14ac:dyDescent="0.25">
      <c r="B869" s="2" t="s">
        <v>154</v>
      </c>
      <c r="C869" s="2" t="s">
        <v>399</v>
      </c>
      <c r="D869" s="2">
        <v>4559</v>
      </c>
      <c r="E869" s="2" t="s">
        <v>1025</v>
      </c>
      <c r="F869" s="2" t="s">
        <v>159</v>
      </c>
      <c r="G869" s="6">
        <v>291709</v>
      </c>
      <c r="H869" s="119"/>
    </row>
    <row r="870" spans="2:8" x14ac:dyDescent="0.25">
      <c r="B870" s="2" t="s">
        <v>154</v>
      </c>
      <c r="C870" s="2" t="s">
        <v>399</v>
      </c>
      <c r="D870" s="2">
        <v>4560</v>
      </c>
      <c r="E870" s="2" t="s">
        <v>1026</v>
      </c>
      <c r="F870" s="2" t="s">
        <v>159</v>
      </c>
      <c r="G870" s="6">
        <v>324262</v>
      </c>
      <c r="H870" s="119"/>
    </row>
    <row r="871" spans="2:8" x14ac:dyDescent="0.25">
      <c r="B871" s="2" t="s">
        <v>154</v>
      </c>
      <c r="C871" s="2" t="s">
        <v>399</v>
      </c>
      <c r="D871" s="2">
        <v>4561</v>
      </c>
      <c r="E871" s="2" t="s">
        <v>1027</v>
      </c>
      <c r="F871" s="2" t="s">
        <v>159</v>
      </c>
      <c r="G871" s="6">
        <v>397553</v>
      </c>
      <c r="H871" s="119"/>
    </row>
    <row r="872" spans="2:8" x14ac:dyDescent="0.25">
      <c r="B872" s="2" t="s">
        <v>154</v>
      </c>
      <c r="C872" s="2" t="s">
        <v>172</v>
      </c>
      <c r="D872" s="2">
        <v>4562</v>
      </c>
      <c r="E872" s="2" t="s">
        <v>1028</v>
      </c>
      <c r="F872" s="2" t="s">
        <v>159</v>
      </c>
      <c r="G872" s="6">
        <v>77595</v>
      </c>
      <c r="H872" s="119"/>
    </row>
    <row r="873" spans="2:8" x14ac:dyDescent="0.25">
      <c r="B873" s="2" t="s">
        <v>154</v>
      </c>
      <c r="C873" s="2" t="s">
        <v>172</v>
      </c>
      <c r="D873" s="2">
        <v>4563</v>
      </c>
      <c r="E873" s="2" t="s">
        <v>1029</v>
      </c>
      <c r="F873" s="2" t="s">
        <v>159</v>
      </c>
      <c r="G873" s="6">
        <v>55158</v>
      </c>
      <c r="H873" s="119"/>
    </row>
    <row r="874" spans="2:8" x14ac:dyDescent="0.25">
      <c r="B874" s="2" t="s">
        <v>154</v>
      </c>
      <c r="C874" s="2" t="s">
        <v>399</v>
      </c>
      <c r="D874" s="2">
        <v>4564</v>
      </c>
      <c r="E874" s="2" t="s">
        <v>1030</v>
      </c>
      <c r="F874" s="2" t="s">
        <v>159</v>
      </c>
      <c r="G874" s="6">
        <v>337583</v>
      </c>
      <c r="H874" s="119"/>
    </row>
    <row r="875" spans="2:8" x14ac:dyDescent="0.25">
      <c r="B875" s="2" t="s">
        <v>154</v>
      </c>
      <c r="C875" s="2" t="s">
        <v>399</v>
      </c>
      <c r="D875" s="2">
        <v>4565</v>
      </c>
      <c r="E875" s="2" t="s">
        <v>1031</v>
      </c>
      <c r="F875" s="2" t="s">
        <v>159</v>
      </c>
      <c r="G875" s="6">
        <v>397330</v>
      </c>
      <c r="H875" s="119"/>
    </row>
    <row r="876" spans="2:8" x14ac:dyDescent="0.25">
      <c r="B876" s="2" t="s">
        <v>154</v>
      </c>
      <c r="C876" s="2" t="s">
        <v>399</v>
      </c>
      <c r="D876" s="2">
        <v>4566</v>
      </c>
      <c r="E876" s="2" t="s">
        <v>1032</v>
      </c>
      <c r="F876" s="2" t="s">
        <v>159</v>
      </c>
      <c r="G876" s="6">
        <v>411237</v>
      </c>
      <c r="H876" s="119"/>
    </row>
    <row r="877" spans="2:8" x14ac:dyDescent="0.25">
      <c r="B877" s="2" t="s">
        <v>154</v>
      </c>
      <c r="C877" s="2" t="s">
        <v>542</v>
      </c>
      <c r="D877" s="2">
        <v>4567</v>
      </c>
      <c r="E877" s="2" t="s">
        <v>1033</v>
      </c>
      <c r="F877" s="2" t="s">
        <v>159</v>
      </c>
      <c r="G877" s="6">
        <v>641222</v>
      </c>
      <c r="H877" s="119"/>
    </row>
    <row r="878" spans="2:8" x14ac:dyDescent="0.25">
      <c r="B878" s="2" t="s">
        <v>154</v>
      </c>
      <c r="C878" s="2" t="s">
        <v>542</v>
      </c>
      <c r="D878" s="2">
        <v>4568</v>
      </c>
      <c r="E878" s="2" t="s">
        <v>1034</v>
      </c>
      <c r="F878" s="2" t="s">
        <v>159</v>
      </c>
      <c r="G878" s="6">
        <v>650788</v>
      </c>
      <c r="H878" s="119"/>
    </row>
    <row r="879" spans="2:8" x14ac:dyDescent="0.25">
      <c r="B879" s="2" t="s">
        <v>154</v>
      </c>
      <c r="C879" s="2" t="s">
        <v>209</v>
      </c>
      <c r="D879" s="2">
        <v>4569</v>
      </c>
      <c r="E879" s="2" t="s">
        <v>21</v>
      </c>
      <c r="F879" s="2" t="s">
        <v>9</v>
      </c>
      <c r="G879" s="6">
        <v>9651</v>
      </c>
      <c r="H879" s="119"/>
    </row>
    <row r="880" spans="2:8" x14ac:dyDescent="0.25">
      <c r="B880" s="2" t="s">
        <v>154</v>
      </c>
      <c r="C880" s="2" t="s">
        <v>1035</v>
      </c>
      <c r="D880" s="2">
        <v>4575</v>
      </c>
      <c r="E880" s="2" t="s">
        <v>1036</v>
      </c>
      <c r="F880" s="2" t="s">
        <v>18</v>
      </c>
      <c r="G880" s="6">
        <v>117938</v>
      </c>
      <c r="H880" s="119"/>
    </row>
    <row r="881" spans="2:8" x14ac:dyDescent="0.25">
      <c r="B881" s="2" t="s">
        <v>154</v>
      </c>
      <c r="C881" s="2" t="s">
        <v>1035</v>
      </c>
      <c r="D881" s="2">
        <v>4576</v>
      </c>
      <c r="E881" s="2" t="s">
        <v>1037</v>
      </c>
      <c r="F881" s="2" t="s">
        <v>18</v>
      </c>
      <c r="G881" s="6">
        <v>126960</v>
      </c>
      <c r="H881" s="119"/>
    </row>
    <row r="882" spans="2:8" x14ac:dyDescent="0.25">
      <c r="B882" s="2" t="s">
        <v>154</v>
      </c>
      <c r="C882" s="2" t="s">
        <v>1038</v>
      </c>
      <c r="D882" s="2">
        <v>4577</v>
      </c>
      <c r="E882" s="2" t="s">
        <v>1039</v>
      </c>
      <c r="F882" s="2" t="s">
        <v>18</v>
      </c>
      <c r="G882" s="6">
        <v>98395</v>
      </c>
      <c r="H882" s="119"/>
    </row>
    <row r="883" spans="2:8" x14ac:dyDescent="0.25">
      <c r="B883" s="2" t="s">
        <v>154</v>
      </c>
      <c r="C883" s="2" t="s">
        <v>1035</v>
      </c>
      <c r="D883" s="2">
        <v>4578</v>
      </c>
      <c r="E883" s="2" t="s">
        <v>1040</v>
      </c>
      <c r="F883" s="2" t="s">
        <v>12</v>
      </c>
      <c r="G883" s="6">
        <v>62935</v>
      </c>
      <c r="H883" s="119"/>
    </row>
    <row r="884" spans="2:8" x14ac:dyDescent="0.25">
      <c r="B884" s="2" t="s">
        <v>154</v>
      </c>
      <c r="C884" s="2" t="s">
        <v>1035</v>
      </c>
      <c r="D884" s="2">
        <v>4579</v>
      </c>
      <c r="E884" s="2" t="s">
        <v>1041</v>
      </c>
      <c r="F884" s="2" t="s">
        <v>18</v>
      </c>
      <c r="G884" s="6">
        <v>95024</v>
      </c>
      <c r="H884" s="119"/>
    </row>
    <row r="885" spans="2:8" x14ac:dyDescent="0.25">
      <c r="B885" s="2" t="s">
        <v>154</v>
      </c>
      <c r="C885" s="2" t="s">
        <v>193</v>
      </c>
      <c r="D885" s="2">
        <v>4581</v>
      </c>
      <c r="E885" s="2" t="s">
        <v>1042</v>
      </c>
      <c r="F885" s="2" t="s">
        <v>18</v>
      </c>
      <c r="G885" s="6">
        <v>1757</v>
      </c>
      <c r="H885" s="119"/>
    </row>
    <row r="886" spans="2:8" x14ac:dyDescent="0.25">
      <c r="B886" s="2" t="s">
        <v>154</v>
      </c>
      <c r="C886" s="2" t="s">
        <v>1035</v>
      </c>
      <c r="D886" s="2">
        <v>4582</v>
      </c>
      <c r="E886" s="2" t="s">
        <v>1043</v>
      </c>
      <c r="F886" s="2" t="s">
        <v>18</v>
      </c>
      <c r="G886" s="6">
        <v>90780</v>
      </c>
      <c r="H886" s="119"/>
    </row>
    <row r="887" spans="2:8" x14ac:dyDescent="0.25">
      <c r="B887" s="2" t="s">
        <v>154</v>
      </c>
      <c r="C887" s="2" t="s">
        <v>1035</v>
      </c>
      <c r="D887" s="2">
        <v>4583</v>
      </c>
      <c r="E887" s="2" t="s">
        <v>1044</v>
      </c>
      <c r="F887" s="2" t="s">
        <v>18</v>
      </c>
      <c r="G887" s="6">
        <v>18360</v>
      </c>
      <c r="H887" s="119"/>
    </row>
    <row r="888" spans="2:8" x14ac:dyDescent="0.25">
      <c r="B888" s="2" t="s">
        <v>154</v>
      </c>
      <c r="C888" s="2" t="s">
        <v>1038</v>
      </c>
      <c r="D888" s="2">
        <v>4584</v>
      </c>
      <c r="E888" s="2" t="s">
        <v>1045</v>
      </c>
      <c r="F888" s="2" t="s">
        <v>18</v>
      </c>
      <c r="G888" s="6">
        <v>63311</v>
      </c>
      <c r="H888" s="119"/>
    </row>
    <row r="889" spans="2:8" x14ac:dyDescent="0.25">
      <c r="B889" s="2" t="s">
        <v>154</v>
      </c>
      <c r="C889" s="2" t="s">
        <v>1046</v>
      </c>
      <c r="D889" s="2">
        <v>4585</v>
      </c>
      <c r="E889" s="2" t="s">
        <v>1047</v>
      </c>
      <c r="F889" s="2" t="s">
        <v>18</v>
      </c>
      <c r="G889" s="6">
        <v>161495</v>
      </c>
      <c r="H889" s="119"/>
    </row>
    <row r="890" spans="2:8" x14ac:dyDescent="0.25">
      <c r="B890" s="2" t="s">
        <v>154</v>
      </c>
      <c r="C890" s="2" t="s">
        <v>1003</v>
      </c>
      <c r="D890" s="2">
        <v>4586</v>
      </c>
      <c r="E890" s="2" t="s">
        <v>1048</v>
      </c>
      <c r="F890" s="2" t="s">
        <v>18</v>
      </c>
      <c r="G890" s="6">
        <v>80513</v>
      </c>
      <c r="H890" s="119"/>
    </row>
    <row r="891" spans="2:8" x14ac:dyDescent="0.25">
      <c r="B891" s="2" t="s">
        <v>154</v>
      </c>
      <c r="C891" s="2" t="s">
        <v>1049</v>
      </c>
      <c r="D891" s="2">
        <v>4588</v>
      </c>
      <c r="E891" s="2" t="s">
        <v>1050</v>
      </c>
      <c r="F891" s="2" t="s">
        <v>18</v>
      </c>
      <c r="G891" s="6">
        <v>265592</v>
      </c>
      <c r="H891" s="119"/>
    </row>
    <row r="892" spans="2:8" x14ac:dyDescent="0.25">
      <c r="B892" s="2" t="s">
        <v>154</v>
      </c>
      <c r="C892" s="2" t="s">
        <v>1035</v>
      </c>
      <c r="D892" s="2">
        <v>4589</v>
      </c>
      <c r="E892" s="2" t="s">
        <v>1051</v>
      </c>
      <c r="F892" s="2" t="s">
        <v>18</v>
      </c>
      <c r="G892" s="6">
        <v>1227</v>
      </c>
      <c r="H892" s="119"/>
    </row>
    <row r="893" spans="2:8" x14ac:dyDescent="0.25">
      <c r="B893" s="2" t="s">
        <v>154</v>
      </c>
      <c r="C893" s="2" t="s">
        <v>193</v>
      </c>
      <c r="D893" s="2">
        <v>4592</v>
      </c>
      <c r="E893" s="2" t="s">
        <v>1052</v>
      </c>
      <c r="F893" s="2" t="s">
        <v>18</v>
      </c>
      <c r="G893" s="6">
        <v>1177</v>
      </c>
      <c r="H893" s="119"/>
    </row>
    <row r="894" spans="2:8" x14ac:dyDescent="0.25">
      <c r="B894" s="2" t="s">
        <v>154</v>
      </c>
      <c r="C894" s="2" t="s">
        <v>738</v>
      </c>
      <c r="D894" s="2">
        <v>4593</v>
      </c>
      <c r="E894" s="2" t="s">
        <v>1053</v>
      </c>
      <c r="F894" s="2" t="s">
        <v>18</v>
      </c>
      <c r="G894" s="6">
        <v>60905</v>
      </c>
      <c r="H894" s="119"/>
    </row>
    <row r="895" spans="2:8" x14ac:dyDescent="0.25">
      <c r="B895" s="2" t="s">
        <v>154</v>
      </c>
      <c r="C895" s="2" t="s">
        <v>1035</v>
      </c>
      <c r="D895" s="2">
        <v>4594</v>
      </c>
      <c r="E895" s="2" t="s">
        <v>1054</v>
      </c>
      <c r="F895" s="2" t="s">
        <v>18</v>
      </c>
      <c r="G895" s="6">
        <v>78776</v>
      </c>
      <c r="H895" s="119"/>
    </row>
    <row r="896" spans="2:8" x14ac:dyDescent="0.25">
      <c r="B896" s="2" t="s">
        <v>154</v>
      </c>
      <c r="C896" s="2" t="s">
        <v>1035</v>
      </c>
      <c r="D896" s="2">
        <v>4595</v>
      </c>
      <c r="E896" s="2" t="s">
        <v>1055</v>
      </c>
      <c r="F896" s="2" t="s">
        <v>18</v>
      </c>
      <c r="G896" s="6">
        <v>64596</v>
      </c>
      <c r="H896" s="119"/>
    </row>
    <row r="897" spans="2:8" x14ac:dyDescent="0.25">
      <c r="B897" s="2" t="s">
        <v>154</v>
      </c>
      <c r="C897" s="2" t="s">
        <v>1035</v>
      </c>
      <c r="D897" s="2">
        <v>4596</v>
      </c>
      <c r="E897" s="2" t="s">
        <v>1056</v>
      </c>
      <c r="F897" s="2" t="s">
        <v>18</v>
      </c>
      <c r="G897" s="6">
        <v>46839</v>
      </c>
      <c r="H897" s="119"/>
    </row>
    <row r="898" spans="2:8" x14ac:dyDescent="0.25">
      <c r="B898" s="2" t="s">
        <v>154</v>
      </c>
      <c r="C898" s="2" t="s">
        <v>1038</v>
      </c>
      <c r="D898" s="2">
        <v>4597</v>
      </c>
      <c r="E898" s="2" t="s">
        <v>1057</v>
      </c>
      <c r="F898" s="2" t="s">
        <v>18</v>
      </c>
      <c r="G898" s="6">
        <v>9491</v>
      </c>
      <c r="H898" s="119"/>
    </row>
    <row r="899" spans="2:8" x14ac:dyDescent="0.25">
      <c r="B899" s="2" t="s">
        <v>154</v>
      </c>
      <c r="C899" s="2" t="s">
        <v>1058</v>
      </c>
      <c r="D899" s="2">
        <v>4598</v>
      </c>
      <c r="E899" s="2" t="s">
        <v>1059</v>
      </c>
      <c r="F899" s="2" t="s">
        <v>12</v>
      </c>
      <c r="G899" s="6">
        <v>6257</v>
      </c>
      <c r="H899" s="119"/>
    </row>
    <row r="900" spans="2:8" x14ac:dyDescent="0.25">
      <c r="B900" s="2" t="s">
        <v>154</v>
      </c>
      <c r="C900" s="2" t="s">
        <v>1058</v>
      </c>
      <c r="D900" s="2">
        <v>4599</v>
      </c>
      <c r="E900" s="2" t="s">
        <v>1060</v>
      </c>
      <c r="F900" s="2" t="s">
        <v>18</v>
      </c>
      <c r="G900" s="6">
        <v>31140</v>
      </c>
      <c r="H900" s="119"/>
    </row>
    <row r="901" spans="2:8" x14ac:dyDescent="0.25">
      <c r="B901" s="2" t="s">
        <v>154</v>
      </c>
      <c r="C901" s="2" t="s">
        <v>1058</v>
      </c>
      <c r="D901" s="2">
        <v>4600</v>
      </c>
      <c r="E901" s="2" t="s">
        <v>1061</v>
      </c>
      <c r="F901" s="2" t="s">
        <v>18</v>
      </c>
      <c r="G901" s="6">
        <v>65367</v>
      </c>
      <c r="H901" s="119"/>
    </row>
    <row r="902" spans="2:8" x14ac:dyDescent="0.25">
      <c r="B902" s="2" t="s">
        <v>154</v>
      </c>
      <c r="C902" s="2" t="s">
        <v>1058</v>
      </c>
      <c r="D902" s="2">
        <v>4601</v>
      </c>
      <c r="E902" s="2" t="s">
        <v>1062</v>
      </c>
      <c r="F902" s="2" t="s">
        <v>18</v>
      </c>
      <c r="G902" s="6">
        <v>31952</v>
      </c>
      <c r="H902" s="119"/>
    </row>
    <row r="903" spans="2:8" x14ac:dyDescent="0.25">
      <c r="B903" s="2" t="s">
        <v>154</v>
      </c>
      <c r="C903" s="2" t="s">
        <v>1058</v>
      </c>
      <c r="D903" s="2">
        <v>4602</v>
      </c>
      <c r="E903" s="2" t="s">
        <v>1063</v>
      </c>
      <c r="F903" s="2" t="s">
        <v>18</v>
      </c>
      <c r="G903" s="6">
        <v>76214</v>
      </c>
      <c r="H903" s="119"/>
    </row>
    <row r="904" spans="2:8" x14ac:dyDescent="0.25">
      <c r="B904" s="2" t="s">
        <v>154</v>
      </c>
      <c r="C904" s="2" t="s">
        <v>1058</v>
      </c>
      <c r="D904" s="2">
        <v>4603</v>
      </c>
      <c r="E904" s="2" t="s">
        <v>1064</v>
      </c>
      <c r="F904" s="2" t="s">
        <v>18</v>
      </c>
      <c r="G904" s="6">
        <v>1110</v>
      </c>
      <c r="H904" s="119"/>
    </row>
    <row r="905" spans="2:8" x14ac:dyDescent="0.25">
      <c r="B905" s="2" t="s">
        <v>154</v>
      </c>
      <c r="C905" s="2" t="s">
        <v>155</v>
      </c>
      <c r="D905" s="2">
        <v>4604</v>
      </c>
      <c r="E905" s="2" t="s">
        <v>1065</v>
      </c>
      <c r="F905" s="2" t="s">
        <v>18</v>
      </c>
      <c r="G905" s="6">
        <v>3312</v>
      </c>
      <c r="H905" s="119"/>
    </row>
    <row r="906" spans="2:8" x14ac:dyDescent="0.25">
      <c r="B906" s="2" t="s">
        <v>154</v>
      </c>
      <c r="C906" s="2" t="s">
        <v>982</v>
      </c>
      <c r="D906" s="2">
        <v>4605</v>
      </c>
      <c r="E906" s="2" t="s">
        <v>1066</v>
      </c>
      <c r="F906" s="2" t="s">
        <v>18</v>
      </c>
      <c r="G906" s="6">
        <v>161633</v>
      </c>
      <c r="H906" s="119"/>
    </row>
    <row r="907" spans="2:8" x14ac:dyDescent="0.25">
      <c r="B907" s="2" t="s">
        <v>154</v>
      </c>
      <c r="C907" s="2" t="s">
        <v>172</v>
      </c>
      <c r="D907" s="2">
        <v>4606</v>
      </c>
      <c r="E907" s="2" t="s">
        <v>1067</v>
      </c>
      <c r="F907" s="2" t="s">
        <v>18</v>
      </c>
      <c r="G907" s="6">
        <v>17655</v>
      </c>
      <c r="H907" s="119"/>
    </row>
    <row r="908" spans="2:8" x14ac:dyDescent="0.25">
      <c r="B908" s="2" t="s">
        <v>154</v>
      </c>
      <c r="C908" s="2" t="s">
        <v>1058</v>
      </c>
      <c r="D908" s="2">
        <v>4607</v>
      </c>
      <c r="E908" s="2" t="s">
        <v>1068</v>
      </c>
      <c r="F908" s="2" t="s">
        <v>18</v>
      </c>
      <c r="G908" s="6">
        <v>38794</v>
      </c>
      <c r="H908" s="119"/>
    </row>
    <row r="909" spans="2:8" x14ac:dyDescent="0.25">
      <c r="B909" s="2" t="s">
        <v>154</v>
      </c>
      <c r="C909" s="2" t="s">
        <v>1058</v>
      </c>
      <c r="D909" s="2">
        <v>4608</v>
      </c>
      <c r="E909" s="2" t="s">
        <v>1069</v>
      </c>
      <c r="F909" s="2" t="s">
        <v>18</v>
      </c>
      <c r="G909" s="6">
        <v>19397</v>
      </c>
      <c r="H909" s="119"/>
    </row>
    <row r="910" spans="2:8" x14ac:dyDescent="0.25">
      <c r="B910" s="2" t="s">
        <v>154</v>
      </c>
      <c r="C910" s="2" t="s">
        <v>1058</v>
      </c>
      <c r="D910" s="2">
        <v>4609</v>
      </c>
      <c r="E910" s="2" t="s">
        <v>1070</v>
      </c>
      <c r="F910" s="2" t="s">
        <v>18</v>
      </c>
      <c r="G910" s="6">
        <v>70535</v>
      </c>
      <c r="H910" s="119"/>
    </row>
    <row r="911" spans="2:8" x14ac:dyDescent="0.25">
      <c r="B911" s="2" t="s">
        <v>154</v>
      </c>
      <c r="C911" s="2" t="s">
        <v>1058</v>
      </c>
      <c r="D911" s="2">
        <v>4610</v>
      </c>
      <c r="E911" s="2" t="s">
        <v>1071</v>
      </c>
      <c r="F911" s="2" t="s">
        <v>18</v>
      </c>
      <c r="G911" s="6">
        <v>34048</v>
      </c>
      <c r="H911" s="119"/>
    </row>
    <row r="912" spans="2:8" x14ac:dyDescent="0.25">
      <c r="B912" s="2" t="s">
        <v>154</v>
      </c>
      <c r="C912" s="2" t="s">
        <v>216</v>
      </c>
      <c r="D912" s="2">
        <v>4611</v>
      </c>
      <c r="E912" s="2" t="s">
        <v>1072</v>
      </c>
      <c r="F912" s="2" t="s">
        <v>12</v>
      </c>
      <c r="G912" s="6">
        <v>119381</v>
      </c>
      <c r="H912" s="119"/>
    </row>
    <row r="913" spans="2:8" x14ac:dyDescent="0.25">
      <c r="B913" s="2" t="s">
        <v>154</v>
      </c>
      <c r="C913" s="2" t="s">
        <v>216</v>
      </c>
      <c r="D913" s="2">
        <v>4612</v>
      </c>
      <c r="E913" s="2" t="s">
        <v>1073</v>
      </c>
      <c r="F913" s="2" t="s">
        <v>12</v>
      </c>
      <c r="G913" s="6">
        <v>119738</v>
      </c>
      <c r="H913" s="119"/>
    </row>
    <row r="914" spans="2:8" x14ac:dyDescent="0.25">
      <c r="B914" s="2" t="s">
        <v>154</v>
      </c>
      <c r="C914" s="2" t="s">
        <v>166</v>
      </c>
      <c r="D914" s="2">
        <v>4613</v>
      </c>
      <c r="E914" s="2" t="s">
        <v>1074</v>
      </c>
      <c r="F914" s="2" t="s">
        <v>159</v>
      </c>
      <c r="G914" s="6">
        <v>24468</v>
      </c>
      <c r="H914" s="119"/>
    </row>
    <row r="915" spans="2:8" x14ac:dyDescent="0.25">
      <c r="B915" s="2" t="s">
        <v>154</v>
      </c>
      <c r="C915" s="2" t="s">
        <v>216</v>
      </c>
      <c r="D915" s="2">
        <v>4614</v>
      </c>
      <c r="E915" s="2" t="s">
        <v>1075</v>
      </c>
      <c r="F915" s="2" t="s">
        <v>12</v>
      </c>
      <c r="G915" s="6">
        <v>120093</v>
      </c>
      <c r="H915" s="119"/>
    </row>
    <row r="916" spans="2:8" x14ac:dyDescent="0.25">
      <c r="B916" s="2" t="s">
        <v>154</v>
      </c>
      <c r="C916" s="2" t="s">
        <v>216</v>
      </c>
      <c r="D916" s="2">
        <v>4615</v>
      </c>
      <c r="E916" s="2" t="s">
        <v>1076</v>
      </c>
      <c r="F916" s="2" t="s">
        <v>12</v>
      </c>
      <c r="G916" s="6">
        <v>156134</v>
      </c>
      <c r="H916" s="119"/>
    </row>
    <row r="917" spans="2:8" x14ac:dyDescent="0.25">
      <c r="B917" s="2" t="s">
        <v>154</v>
      </c>
      <c r="C917" s="2" t="s">
        <v>216</v>
      </c>
      <c r="D917" s="2">
        <v>4616</v>
      </c>
      <c r="E917" s="2" t="s">
        <v>1077</v>
      </c>
      <c r="F917" s="2" t="s">
        <v>12</v>
      </c>
      <c r="G917" s="6">
        <v>156493</v>
      </c>
      <c r="H917" s="119"/>
    </row>
    <row r="918" spans="2:8" x14ac:dyDescent="0.25">
      <c r="B918" s="2" t="s">
        <v>154</v>
      </c>
      <c r="C918" s="2" t="s">
        <v>216</v>
      </c>
      <c r="D918" s="2">
        <v>4617</v>
      </c>
      <c r="E918" s="2" t="s">
        <v>1078</v>
      </c>
      <c r="F918" s="2" t="s">
        <v>12</v>
      </c>
      <c r="G918" s="6">
        <v>187317</v>
      </c>
      <c r="H918" s="119"/>
    </row>
    <row r="919" spans="2:8" x14ac:dyDescent="0.25">
      <c r="B919" s="2" t="s">
        <v>154</v>
      </c>
      <c r="C919" s="2" t="s">
        <v>216</v>
      </c>
      <c r="D919" s="2">
        <v>4618</v>
      </c>
      <c r="E919" s="2" t="s">
        <v>1079</v>
      </c>
      <c r="F919" s="2" t="s">
        <v>12</v>
      </c>
      <c r="G919" s="6">
        <v>195205</v>
      </c>
      <c r="H919" s="119"/>
    </row>
    <row r="920" spans="2:8" x14ac:dyDescent="0.25">
      <c r="B920" s="2" t="s">
        <v>154</v>
      </c>
      <c r="C920" s="2" t="s">
        <v>216</v>
      </c>
      <c r="D920" s="2">
        <v>4619</v>
      </c>
      <c r="E920" s="2" t="s">
        <v>1080</v>
      </c>
      <c r="F920" s="2" t="s">
        <v>12</v>
      </c>
      <c r="G920" s="6">
        <v>214132</v>
      </c>
      <c r="H920" s="119"/>
    </row>
    <row r="921" spans="2:8" x14ac:dyDescent="0.25">
      <c r="B921" s="2" t="s">
        <v>154</v>
      </c>
      <c r="C921" s="2" t="s">
        <v>216</v>
      </c>
      <c r="D921" s="2">
        <v>4620</v>
      </c>
      <c r="E921" s="2" t="s">
        <v>1081</v>
      </c>
      <c r="F921" s="2" t="s">
        <v>12</v>
      </c>
      <c r="G921" s="6">
        <v>232751</v>
      </c>
      <c r="H921" s="119"/>
    </row>
    <row r="922" spans="2:8" x14ac:dyDescent="0.25">
      <c r="B922" s="2" t="s">
        <v>154</v>
      </c>
      <c r="C922" s="2" t="s">
        <v>216</v>
      </c>
      <c r="D922" s="2">
        <v>4621</v>
      </c>
      <c r="E922" s="2" t="s">
        <v>1082</v>
      </c>
      <c r="F922" s="2" t="s">
        <v>12</v>
      </c>
      <c r="G922" s="6">
        <v>258307</v>
      </c>
      <c r="H922" s="119"/>
    </row>
    <row r="923" spans="2:8" x14ac:dyDescent="0.25">
      <c r="B923" s="2" t="s">
        <v>154</v>
      </c>
      <c r="C923" s="2" t="s">
        <v>216</v>
      </c>
      <c r="D923" s="2">
        <v>4622</v>
      </c>
      <c r="E923" s="2" t="s">
        <v>1083</v>
      </c>
      <c r="F923" s="2" t="s">
        <v>12</v>
      </c>
      <c r="G923" s="6">
        <v>272575</v>
      </c>
      <c r="H923" s="119"/>
    </row>
    <row r="924" spans="2:8" x14ac:dyDescent="0.25">
      <c r="B924" s="2" t="s">
        <v>154</v>
      </c>
      <c r="C924" s="2" t="s">
        <v>216</v>
      </c>
      <c r="D924" s="2">
        <v>4624</v>
      </c>
      <c r="E924" s="2" t="s">
        <v>1084</v>
      </c>
      <c r="F924" s="2" t="s">
        <v>12</v>
      </c>
      <c r="G924" s="6">
        <v>334810</v>
      </c>
      <c r="H924" s="119"/>
    </row>
    <row r="925" spans="2:8" x14ac:dyDescent="0.25">
      <c r="B925" s="2" t="s">
        <v>154</v>
      </c>
      <c r="C925" s="2" t="s">
        <v>216</v>
      </c>
      <c r="D925" s="2">
        <v>4625</v>
      </c>
      <c r="E925" s="2" t="s">
        <v>1085</v>
      </c>
      <c r="F925" s="2" t="s">
        <v>12</v>
      </c>
      <c r="G925" s="6">
        <v>385689</v>
      </c>
      <c r="H925" s="119"/>
    </row>
    <row r="926" spans="2:8" x14ac:dyDescent="0.25">
      <c r="B926" s="2" t="s">
        <v>154</v>
      </c>
      <c r="C926" s="2" t="s">
        <v>216</v>
      </c>
      <c r="D926" s="2">
        <v>4626</v>
      </c>
      <c r="E926" s="2" t="s">
        <v>1086</v>
      </c>
      <c r="F926" s="2" t="s">
        <v>12</v>
      </c>
      <c r="G926" s="6">
        <v>440661</v>
      </c>
      <c r="H926" s="119"/>
    </row>
    <row r="927" spans="2:8" x14ac:dyDescent="0.25">
      <c r="B927" s="2" t="s">
        <v>154</v>
      </c>
      <c r="C927" s="2" t="s">
        <v>216</v>
      </c>
      <c r="D927" s="2">
        <v>4627</v>
      </c>
      <c r="E927" s="2" t="s">
        <v>1087</v>
      </c>
      <c r="F927" s="2" t="s">
        <v>12</v>
      </c>
      <c r="G927" s="6">
        <v>502181</v>
      </c>
      <c r="H927" s="119"/>
    </row>
    <row r="928" spans="2:8" x14ac:dyDescent="0.25">
      <c r="B928" s="2" t="s">
        <v>154</v>
      </c>
      <c r="C928" s="2" t="s">
        <v>216</v>
      </c>
      <c r="D928" s="2">
        <v>4628</v>
      </c>
      <c r="E928" s="2" t="s">
        <v>1088</v>
      </c>
      <c r="F928" s="2" t="s">
        <v>12</v>
      </c>
      <c r="G928" s="6">
        <v>656212</v>
      </c>
      <c r="H928" s="119"/>
    </row>
    <row r="929" spans="2:8" x14ac:dyDescent="0.25">
      <c r="B929" s="2" t="s">
        <v>154</v>
      </c>
      <c r="C929" s="2" t="s">
        <v>216</v>
      </c>
      <c r="D929" s="2">
        <v>4629</v>
      </c>
      <c r="E929" s="2" t="s">
        <v>1089</v>
      </c>
      <c r="F929" s="2" t="s">
        <v>12</v>
      </c>
      <c r="G929" s="6">
        <v>729471</v>
      </c>
      <c r="H929" s="119"/>
    </row>
    <row r="930" spans="2:8" x14ac:dyDescent="0.25">
      <c r="B930" s="2" t="s">
        <v>154</v>
      </c>
      <c r="C930" s="2" t="s">
        <v>216</v>
      </c>
      <c r="D930" s="2">
        <v>4630</v>
      </c>
      <c r="E930" s="2" t="s">
        <v>1090</v>
      </c>
      <c r="F930" s="2" t="s">
        <v>12</v>
      </c>
      <c r="G930" s="6">
        <v>842476</v>
      </c>
      <c r="H930" s="119"/>
    </row>
    <row r="931" spans="2:8" x14ac:dyDescent="0.25">
      <c r="B931" s="2" t="s">
        <v>154</v>
      </c>
      <c r="C931" s="2" t="s">
        <v>216</v>
      </c>
      <c r="D931" s="2">
        <v>4631</v>
      </c>
      <c r="E931" s="2" t="s">
        <v>1091</v>
      </c>
      <c r="F931" s="2" t="s">
        <v>12</v>
      </c>
      <c r="G931" s="6">
        <v>963944</v>
      </c>
      <c r="H931" s="119"/>
    </row>
    <row r="932" spans="2:8" x14ac:dyDescent="0.25">
      <c r="B932" s="2" t="s">
        <v>154</v>
      </c>
      <c r="C932" s="2" t="s">
        <v>216</v>
      </c>
      <c r="D932" s="2">
        <v>4632</v>
      </c>
      <c r="E932" s="2" t="s">
        <v>1092</v>
      </c>
      <c r="F932" s="2" t="s">
        <v>12</v>
      </c>
      <c r="G932" s="6">
        <v>1076332</v>
      </c>
      <c r="H932" s="119"/>
    </row>
    <row r="933" spans="2:8" x14ac:dyDescent="0.25">
      <c r="B933" s="2" t="s">
        <v>154</v>
      </c>
      <c r="C933" s="2" t="s">
        <v>216</v>
      </c>
      <c r="D933" s="2">
        <v>4633</v>
      </c>
      <c r="E933" s="2" t="s">
        <v>1093</v>
      </c>
      <c r="F933" s="2" t="s">
        <v>12</v>
      </c>
      <c r="G933" s="6">
        <v>1280109</v>
      </c>
      <c r="H933" s="119"/>
    </row>
    <row r="934" spans="2:8" x14ac:dyDescent="0.25">
      <c r="B934" s="2" t="s">
        <v>154</v>
      </c>
      <c r="C934" s="2" t="s">
        <v>216</v>
      </c>
      <c r="D934" s="2">
        <v>4634</v>
      </c>
      <c r="E934" s="2" t="s">
        <v>1094</v>
      </c>
      <c r="F934" s="2" t="s">
        <v>12</v>
      </c>
      <c r="G934" s="6">
        <v>1413408</v>
      </c>
      <c r="H934" s="119"/>
    </row>
    <row r="935" spans="2:8" x14ac:dyDescent="0.25">
      <c r="B935" s="2" t="s">
        <v>154</v>
      </c>
      <c r="C935" s="2" t="s">
        <v>216</v>
      </c>
      <c r="D935" s="2">
        <v>4635</v>
      </c>
      <c r="E935" s="2" t="s">
        <v>1095</v>
      </c>
      <c r="F935" s="2" t="s">
        <v>12</v>
      </c>
      <c r="G935" s="6">
        <v>1567683</v>
      </c>
      <c r="H935" s="119"/>
    </row>
    <row r="936" spans="2:8" x14ac:dyDescent="0.25">
      <c r="B936" s="2" t="s">
        <v>154</v>
      </c>
      <c r="C936" s="2" t="s">
        <v>216</v>
      </c>
      <c r="D936" s="2">
        <v>4636</v>
      </c>
      <c r="E936" s="2" t="s">
        <v>1096</v>
      </c>
      <c r="F936" s="2" t="s">
        <v>12</v>
      </c>
      <c r="G936" s="6">
        <v>1735059</v>
      </c>
      <c r="H936" s="119"/>
    </row>
    <row r="937" spans="2:8" x14ac:dyDescent="0.25">
      <c r="B937" s="2" t="s">
        <v>154</v>
      </c>
      <c r="C937" s="2" t="s">
        <v>216</v>
      </c>
      <c r="D937" s="2">
        <v>4637</v>
      </c>
      <c r="E937" s="2" t="s">
        <v>1097</v>
      </c>
      <c r="F937" s="2" t="s">
        <v>12</v>
      </c>
      <c r="G937" s="6">
        <v>1940897</v>
      </c>
      <c r="H937" s="119"/>
    </row>
    <row r="938" spans="2:8" x14ac:dyDescent="0.25">
      <c r="B938" s="2" t="s">
        <v>154</v>
      </c>
      <c r="C938" s="2" t="s">
        <v>216</v>
      </c>
      <c r="D938" s="2">
        <v>4638</v>
      </c>
      <c r="E938" s="2" t="s">
        <v>1098</v>
      </c>
      <c r="F938" s="2" t="s">
        <v>12</v>
      </c>
      <c r="G938" s="6">
        <v>2169186</v>
      </c>
      <c r="H938" s="119"/>
    </row>
    <row r="939" spans="2:8" x14ac:dyDescent="0.25">
      <c r="B939" s="2" t="s">
        <v>154</v>
      </c>
      <c r="C939" s="2" t="s">
        <v>538</v>
      </c>
      <c r="D939" s="2">
        <v>4639</v>
      </c>
      <c r="E939" s="2" t="s">
        <v>1099</v>
      </c>
      <c r="F939" s="2" t="s">
        <v>18</v>
      </c>
      <c r="G939" s="6">
        <v>243450</v>
      </c>
      <c r="H939" s="119"/>
    </row>
    <row r="940" spans="2:8" x14ac:dyDescent="0.25">
      <c r="B940" s="2" t="s">
        <v>154</v>
      </c>
      <c r="C940" s="2" t="s">
        <v>538</v>
      </c>
      <c r="D940" s="2">
        <v>4640</v>
      </c>
      <c r="E940" s="2" t="s">
        <v>1100</v>
      </c>
      <c r="F940" s="2" t="s">
        <v>18</v>
      </c>
      <c r="G940" s="6">
        <v>230856</v>
      </c>
      <c r="H940" s="119"/>
    </row>
    <row r="941" spans="2:8" x14ac:dyDescent="0.25">
      <c r="B941" s="2" t="s">
        <v>154</v>
      </c>
      <c r="C941" s="2" t="s">
        <v>216</v>
      </c>
      <c r="D941" s="2">
        <v>4641</v>
      </c>
      <c r="E941" s="2" t="s">
        <v>1101</v>
      </c>
      <c r="F941" s="2" t="s">
        <v>9</v>
      </c>
      <c r="G941" s="6">
        <v>307481</v>
      </c>
      <c r="H941" s="119"/>
    </row>
    <row r="942" spans="2:8" x14ac:dyDescent="0.25">
      <c r="B942" s="2" t="s">
        <v>154</v>
      </c>
      <c r="C942" s="2" t="s">
        <v>216</v>
      </c>
      <c r="D942" s="2">
        <v>4642</v>
      </c>
      <c r="E942" s="2" t="s">
        <v>1102</v>
      </c>
      <c r="F942" s="2" t="s">
        <v>9</v>
      </c>
      <c r="G942" s="6">
        <v>326518</v>
      </c>
      <c r="H942" s="119"/>
    </row>
    <row r="943" spans="2:8" x14ac:dyDescent="0.25">
      <c r="B943" s="2" t="s">
        <v>154</v>
      </c>
      <c r="C943" s="2" t="s">
        <v>216</v>
      </c>
      <c r="D943" s="2">
        <v>4643</v>
      </c>
      <c r="E943" s="2" t="s">
        <v>1103</v>
      </c>
      <c r="F943" s="2" t="s">
        <v>9</v>
      </c>
      <c r="G943" s="6">
        <v>350503</v>
      </c>
      <c r="H943" s="119"/>
    </row>
    <row r="944" spans="2:8" x14ac:dyDescent="0.25">
      <c r="B944" s="2" t="s">
        <v>154</v>
      </c>
      <c r="C944" s="2" t="s">
        <v>216</v>
      </c>
      <c r="D944" s="2">
        <v>4644</v>
      </c>
      <c r="E944" s="2" t="s">
        <v>1104</v>
      </c>
      <c r="F944" s="2" t="s">
        <v>9</v>
      </c>
      <c r="G944" s="6">
        <v>370654</v>
      </c>
      <c r="H944" s="119"/>
    </row>
    <row r="945" spans="2:8" x14ac:dyDescent="0.25">
      <c r="B945" s="2" t="s">
        <v>154</v>
      </c>
      <c r="C945" s="2" t="s">
        <v>216</v>
      </c>
      <c r="D945" s="2">
        <v>4645</v>
      </c>
      <c r="E945" s="2" t="s">
        <v>1105</v>
      </c>
      <c r="F945" s="2" t="s">
        <v>9</v>
      </c>
      <c r="G945" s="6">
        <v>533784</v>
      </c>
      <c r="H945" s="119"/>
    </row>
    <row r="946" spans="2:8" x14ac:dyDescent="0.25">
      <c r="B946" s="2" t="s">
        <v>154</v>
      </c>
      <c r="C946" s="2" t="s">
        <v>216</v>
      </c>
      <c r="D946" s="2">
        <v>4646</v>
      </c>
      <c r="E946" s="2" t="s">
        <v>1106</v>
      </c>
      <c r="F946" s="2" t="s">
        <v>9</v>
      </c>
      <c r="G946" s="6">
        <v>674906</v>
      </c>
      <c r="H946" s="119"/>
    </row>
    <row r="947" spans="2:8" x14ac:dyDescent="0.25">
      <c r="B947" s="2" t="s">
        <v>154</v>
      </c>
      <c r="C947" s="2" t="s">
        <v>216</v>
      </c>
      <c r="D947" s="2">
        <v>4647</v>
      </c>
      <c r="E947" s="2" t="s">
        <v>1107</v>
      </c>
      <c r="F947" s="2" t="s">
        <v>9</v>
      </c>
      <c r="G947" s="6">
        <v>783172</v>
      </c>
      <c r="H947" s="119"/>
    </row>
    <row r="948" spans="2:8" x14ac:dyDescent="0.25">
      <c r="B948" s="2" t="s">
        <v>154</v>
      </c>
      <c r="C948" s="2" t="s">
        <v>216</v>
      </c>
      <c r="D948" s="2">
        <v>4648</v>
      </c>
      <c r="E948" s="2" t="s">
        <v>1108</v>
      </c>
      <c r="F948" s="2" t="s">
        <v>9</v>
      </c>
      <c r="G948" s="6">
        <v>824679</v>
      </c>
      <c r="H948" s="119"/>
    </row>
    <row r="949" spans="2:8" x14ac:dyDescent="0.25">
      <c r="B949" s="2" t="s">
        <v>154</v>
      </c>
      <c r="C949" s="2" t="s">
        <v>216</v>
      </c>
      <c r="D949" s="2">
        <v>4649</v>
      </c>
      <c r="E949" s="2" t="s">
        <v>1109</v>
      </c>
      <c r="F949" s="2" t="s">
        <v>9</v>
      </c>
      <c r="G949" s="6">
        <v>922738</v>
      </c>
      <c r="H949" s="119"/>
    </row>
    <row r="950" spans="2:8" x14ac:dyDescent="0.25">
      <c r="B950" s="2" t="s">
        <v>154</v>
      </c>
      <c r="C950" s="2" t="s">
        <v>216</v>
      </c>
      <c r="D950" s="2">
        <v>4650</v>
      </c>
      <c r="E950" s="2" t="s">
        <v>1110</v>
      </c>
      <c r="F950" s="2" t="s">
        <v>9</v>
      </c>
      <c r="G950" s="6">
        <v>993717</v>
      </c>
      <c r="H950" s="119"/>
    </row>
    <row r="951" spans="2:8" x14ac:dyDescent="0.25">
      <c r="B951" s="2" t="s">
        <v>154</v>
      </c>
      <c r="C951" s="2" t="s">
        <v>216</v>
      </c>
      <c r="D951" s="2">
        <v>4651</v>
      </c>
      <c r="E951" s="2" t="s">
        <v>1111</v>
      </c>
      <c r="F951" s="2" t="s">
        <v>9</v>
      </c>
      <c r="G951" s="6">
        <v>1030433</v>
      </c>
      <c r="H951" s="119"/>
    </row>
    <row r="952" spans="2:8" x14ac:dyDescent="0.25">
      <c r="B952" s="2" t="s">
        <v>154</v>
      </c>
      <c r="C952" s="2" t="s">
        <v>216</v>
      </c>
      <c r="D952" s="2">
        <v>4652</v>
      </c>
      <c r="E952" s="2" t="s">
        <v>1112</v>
      </c>
      <c r="F952" s="2" t="s">
        <v>9</v>
      </c>
      <c r="G952" s="6">
        <v>1082337</v>
      </c>
      <c r="H952" s="119"/>
    </row>
    <row r="953" spans="2:8" x14ac:dyDescent="0.25">
      <c r="B953" s="2" t="s">
        <v>154</v>
      </c>
      <c r="C953" s="2" t="s">
        <v>216</v>
      </c>
      <c r="D953" s="2">
        <v>4653</v>
      </c>
      <c r="E953" s="2" t="s">
        <v>1113</v>
      </c>
      <c r="F953" s="2" t="s">
        <v>9</v>
      </c>
      <c r="G953" s="6">
        <v>1131436</v>
      </c>
      <c r="H953" s="119"/>
    </row>
    <row r="954" spans="2:8" x14ac:dyDescent="0.25">
      <c r="B954" s="2" t="s">
        <v>154</v>
      </c>
      <c r="C954" s="2" t="s">
        <v>216</v>
      </c>
      <c r="D954" s="2">
        <v>4654</v>
      </c>
      <c r="E954" s="2" t="s">
        <v>1114</v>
      </c>
      <c r="F954" s="2" t="s">
        <v>9</v>
      </c>
      <c r="G954" s="6">
        <v>1254003</v>
      </c>
      <c r="H954" s="119"/>
    </row>
    <row r="955" spans="2:8" x14ac:dyDescent="0.25">
      <c r="B955" s="2" t="s">
        <v>154</v>
      </c>
      <c r="C955" s="2" t="s">
        <v>216</v>
      </c>
      <c r="D955" s="2">
        <v>4655</v>
      </c>
      <c r="E955" s="2" t="s">
        <v>1115</v>
      </c>
      <c r="F955" s="2" t="s">
        <v>9</v>
      </c>
      <c r="G955" s="6">
        <v>1463169</v>
      </c>
      <c r="H955" s="119"/>
    </row>
    <row r="956" spans="2:8" x14ac:dyDescent="0.25">
      <c r="B956" s="2" t="s">
        <v>154</v>
      </c>
      <c r="C956" s="2" t="s">
        <v>216</v>
      </c>
      <c r="D956" s="2">
        <v>4656</v>
      </c>
      <c r="E956" s="2" t="s">
        <v>1116</v>
      </c>
      <c r="F956" s="2" t="s">
        <v>9</v>
      </c>
      <c r="G956" s="6">
        <v>1549363</v>
      </c>
      <c r="H956" s="119"/>
    </row>
    <row r="957" spans="2:8" x14ac:dyDescent="0.25">
      <c r="B957" s="2" t="s">
        <v>154</v>
      </c>
      <c r="C957" s="2" t="s">
        <v>216</v>
      </c>
      <c r="D957" s="2">
        <v>4657</v>
      </c>
      <c r="E957" s="2" t="s">
        <v>1117</v>
      </c>
      <c r="F957" s="2" t="s">
        <v>9</v>
      </c>
      <c r="G957" s="6">
        <v>1958569</v>
      </c>
      <c r="H957" s="119"/>
    </row>
    <row r="958" spans="2:8" x14ac:dyDescent="0.25">
      <c r="B958" s="2" t="s">
        <v>154</v>
      </c>
      <c r="C958" s="2" t="s">
        <v>216</v>
      </c>
      <c r="D958" s="2">
        <v>4658</v>
      </c>
      <c r="E958" s="2" t="s">
        <v>1118</v>
      </c>
      <c r="F958" s="2" t="s">
        <v>9</v>
      </c>
      <c r="G958" s="6">
        <v>2137834</v>
      </c>
      <c r="H958" s="119"/>
    </row>
    <row r="959" spans="2:8" x14ac:dyDescent="0.25">
      <c r="B959" s="2" t="s">
        <v>154</v>
      </c>
      <c r="C959" s="2" t="s">
        <v>216</v>
      </c>
      <c r="D959" s="2">
        <v>4659</v>
      </c>
      <c r="E959" s="2" t="s">
        <v>1119</v>
      </c>
      <c r="F959" s="2" t="s">
        <v>12</v>
      </c>
      <c r="G959" s="6">
        <v>2432653</v>
      </c>
      <c r="H959" s="119"/>
    </row>
    <row r="960" spans="2:8" x14ac:dyDescent="0.25">
      <c r="B960" s="2" t="s">
        <v>154</v>
      </c>
      <c r="C960" s="2" t="s">
        <v>216</v>
      </c>
      <c r="D960" s="2">
        <v>4660</v>
      </c>
      <c r="E960" s="2" t="s">
        <v>1120</v>
      </c>
      <c r="F960" s="2" t="s">
        <v>12</v>
      </c>
      <c r="G960" s="6">
        <v>3025751</v>
      </c>
      <c r="H960" s="119"/>
    </row>
    <row r="961" spans="2:8" x14ac:dyDescent="0.25">
      <c r="B961" s="2" t="s">
        <v>154</v>
      </c>
      <c r="C961" s="2" t="s">
        <v>216</v>
      </c>
      <c r="D961" s="2">
        <v>4661</v>
      </c>
      <c r="E961" s="2" t="s">
        <v>1121</v>
      </c>
      <c r="F961" s="2" t="s">
        <v>12</v>
      </c>
      <c r="G961" s="6">
        <v>4422847</v>
      </c>
      <c r="H961" s="119"/>
    </row>
    <row r="962" spans="2:8" x14ac:dyDescent="0.25">
      <c r="B962" s="2" t="s">
        <v>154</v>
      </c>
      <c r="C962" s="2" t="s">
        <v>216</v>
      </c>
      <c r="D962" s="2">
        <v>4662</v>
      </c>
      <c r="E962" s="2" t="s">
        <v>1122</v>
      </c>
      <c r="F962" s="2" t="s">
        <v>9</v>
      </c>
      <c r="G962" s="6">
        <v>2818725</v>
      </c>
      <c r="H962" s="119"/>
    </row>
    <row r="963" spans="2:8" x14ac:dyDescent="0.25">
      <c r="B963" s="2" t="s">
        <v>154</v>
      </c>
      <c r="C963" s="2" t="s">
        <v>982</v>
      </c>
      <c r="D963" s="2">
        <v>4663</v>
      </c>
      <c r="E963" s="2" t="s">
        <v>1123</v>
      </c>
      <c r="F963" s="2" t="s">
        <v>18</v>
      </c>
      <c r="G963" s="6">
        <v>94016</v>
      </c>
      <c r="H963" s="119"/>
    </row>
    <row r="964" spans="2:8" x14ac:dyDescent="0.25">
      <c r="B964" s="2" t="s">
        <v>154</v>
      </c>
      <c r="C964" s="2" t="s">
        <v>982</v>
      </c>
      <c r="D964" s="2">
        <v>4664</v>
      </c>
      <c r="E964" s="2" t="s">
        <v>1124</v>
      </c>
      <c r="F964" s="2" t="s">
        <v>18</v>
      </c>
      <c r="G964" s="6">
        <v>203907</v>
      </c>
      <c r="H964" s="119"/>
    </row>
    <row r="965" spans="2:8" x14ac:dyDescent="0.25">
      <c r="B965" s="2" t="s">
        <v>154</v>
      </c>
      <c r="C965" s="2" t="s">
        <v>538</v>
      </c>
      <c r="D965" s="2">
        <v>4665</v>
      </c>
      <c r="E965" s="2" t="s">
        <v>1125</v>
      </c>
      <c r="F965" s="2" t="s">
        <v>18</v>
      </c>
      <c r="G965" s="6">
        <v>223420</v>
      </c>
      <c r="H965" s="119"/>
    </row>
    <row r="966" spans="2:8" x14ac:dyDescent="0.25">
      <c r="B966" s="2" t="s">
        <v>154</v>
      </c>
      <c r="C966" s="2" t="s">
        <v>538</v>
      </c>
      <c r="D966" s="2">
        <v>4666</v>
      </c>
      <c r="E966" s="2" t="s">
        <v>1126</v>
      </c>
      <c r="F966" s="2" t="s">
        <v>18</v>
      </c>
      <c r="G966" s="6">
        <v>205437</v>
      </c>
      <c r="H966" s="119"/>
    </row>
    <row r="967" spans="2:8" x14ac:dyDescent="0.25">
      <c r="B967" s="2" t="s">
        <v>154</v>
      </c>
      <c r="C967" s="2" t="s">
        <v>538</v>
      </c>
      <c r="D967" s="2">
        <v>4667</v>
      </c>
      <c r="E967" s="2" t="s">
        <v>1127</v>
      </c>
      <c r="F967" s="2" t="s">
        <v>18</v>
      </c>
      <c r="G967" s="6">
        <v>236858</v>
      </c>
      <c r="H967" s="119"/>
    </row>
    <row r="968" spans="2:8" x14ac:dyDescent="0.25">
      <c r="B968" s="2" t="s">
        <v>154</v>
      </c>
      <c r="C968" s="2" t="s">
        <v>693</v>
      </c>
      <c r="D968" s="2">
        <v>4668</v>
      </c>
      <c r="E968" s="2" t="s">
        <v>1128</v>
      </c>
      <c r="F968" s="2" t="s">
        <v>18</v>
      </c>
      <c r="G968" s="6">
        <v>5403</v>
      </c>
      <c r="H968" s="119"/>
    </row>
    <row r="969" spans="2:8" x14ac:dyDescent="0.25">
      <c r="B969" s="2" t="s">
        <v>154</v>
      </c>
      <c r="C969" s="2" t="s">
        <v>693</v>
      </c>
      <c r="D969" s="2">
        <v>4669</v>
      </c>
      <c r="E969" s="2" t="s">
        <v>1129</v>
      </c>
      <c r="F969" s="2" t="s">
        <v>18</v>
      </c>
      <c r="G969" s="6">
        <v>6686</v>
      </c>
      <c r="H969" s="119"/>
    </row>
    <row r="970" spans="2:8" x14ac:dyDescent="0.25">
      <c r="B970" s="2" t="s">
        <v>154</v>
      </c>
      <c r="C970" s="2" t="s">
        <v>693</v>
      </c>
      <c r="D970" s="2">
        <v>4670</v>
      </c>
      <c r="E970" s="2" t="s">
        <v>1130</v>
      </c>
      <c r="F970" s="2" t="s">
        <v>18</v>
      </c>
      <c r="G970" s="6">
        <v>6797</v>
      </c>
      <c r="H970" s="119"/>
    </row>
    <row r="971" spans="2:8" x14ac:dyDescent="0.25">
      <c r="B971" s="2" t="s">
        <v>154</v>
      </c>
      <c r="C971" s="2" t="s">
        <v>693</v>
      </c>
      <c r="D971" s="2">
        <v>4671</v>
      </c>
      <c r="E971" s="2" t="s">
        <v>1131</v>
      </c>
      <c r="F971" s="2" t="s">
        <v>18</v>
      </c>
      <c r="G971" s="6">
        <v>8263</v>
      </c>
      <c r="H971" s="119"/>
    </row>
    <row r="972" spans="2:8" x14ac:dyDescent="0.25">
      <c r="B972" s="2" t="s">
        <v>154</v>
      </c>
      <c r="C972" s="2" t="s">
        <v>693</v>
      </c>
      <c r="D972" s="2">
        <v>4672</v>
      </c>
      <c r="E972" s="2" t="s">
        <v>1132</v>
      </c>
      <c r="F972" s="2" t="s">
        <v>18</v>
      </c>
      <c r="G972" s="6">
        <v>5403</v>
      </c>
      <c r="H972" s="119"/>
    </row>
    <row r="973" spans="2:8" x14ac:dyDescent="0.25">
      <c r="B973" s="2" t="s">
        <v>154</v>
      </c>
      <c r="C973" s="2" t="s">
        <v>693</v>
      </c>
      <c r="D973" s="2">
        <v>4673</v>
      </c>
      <c r="E973" s="2" t="s">
        <v>1133</v>
      </c>
      <c r="F973" s="2" t="s">
        <v>18</v>
      </c>
      <c r="G973" s="6">
        <v>6686</v>
      </c>
      <c r="H973" s="119"/>
    </row>
    <row r="974" spans="2:8" x14ac:dyDescent="0.25">
      <c r="B974" s="2" t="s">
        <v>154</v>
      </c>
      <c r="C974" s="2" t="s">
        <v>693</v>
      </c>
      <c r="D974" s="2">
        <v>4674</v>
      </c>
      <c r="E974" s="2" t="s">
        <v>1134</v>
      </c>
      <c r="F974" s="2" t="s">
        <v>18</v>
      </c>
      <c r="G974" s="6">
        <v>7574</v>
      </c>
      <c r="H974" s="119"/>
    </row>
    <row r="975" spans="2:8" x14ac:dyDescent="0.25">
      <c r="B975" s="2" t="s">
        <v>154</v>
      </c>
      <c r="C975" s="2" t="s">
        <v>368</v>
      </c>
      <c r="D975" s="2">
        <v>4675</v>
      </c>
      <c r="E975" s="2" t="s">
        <v>1135</v>
      </c>
      <c r="F975" s="2" t="s">
        <v>9</v>
      </c>
      <c r="G975" s="6">
        <v>256700</v>
      </c>
      <c r="H975" s="119"/>
    </row>
    <row r="976" spans="2:8" x14ac:dyDescent="0.25">
      <c r="B976" s="2" t="s">
        <v>154</v>
      </c>
      <c r="C976" s="2" t="s">
        <v>693</v>
      </c>
      <c r="D976" s="2">
        <v>4676</v>
      </c>
      <c r="E976" s="2" t="s">
        <v>1136</v>
      </c>
      <c r="F976" s="2" t="s">
        <v>18</v>
      </c>
      <c r="G976" s="6">
        <v>8263</v>
      </c>
      <c r="H976" s="119"/>
    </row>
    <row r="977" spans="2:8" x14ac:dyDescent="0.25">
      <c r="B977" s="2" t="s">
        <v>154</v>
      </c>
      <c r="C977" s="2" t="s">
        <v>1035</v>
      </c>
      <c r="D977" s="2">
        <v>4677</v>
      </c>
      <c r="E977" s="2" t="s">
        <v>1137</v>
      </c>
      <c r="F977" s="2" t="s">
        <v>18</v>
      </c>
      <c r="G977" s="6">
        <v>79156</v>
      </c>
      <c r="H977" s="119"/>
    </row>
    <row r="978" spans="2:8" x14ac:dyDescent="0.25">
      <c r="B978" s="2" t="s">
        <v>154</v>
      </c>
      <c r="C978" s="2" t="s">
        <v>738</v>
      </c>
      <c r="D978" s="2">
        <v>4678</v>
      </c>
      <c r="E978" s="2" t="s">
        <v>1138</v>
      </c>
      <c r="F978" s="2" t="s">
        <v>18</v>
      </c>
      <c r="G978" s="6">
        <v>75465</v>
      </c>
      <c r="H978" s="119"/>
    </row>
    <row r="979" spans="2:8" x14ac:dyDescent="0.25">
      <c r="B979" s="2" t="s">
        <v>154</v>
      </c>
      <c r="C979" s="2" t="s">
        <v>1035</v>
      </c>
      <c r="D979" s="2">
        <v>4679</v>
      </c>
      <c r="E979" s="2" t="s">
        <v>1139</v>
      </c>
      <c r="F979" s="2" t="s">
        <v>18</v>
      </c>
      <c r="G979" s="6">
        <v>61399</v>
      </c>
      <c r="H979" s="119"/>
    </row>
    <row r="980" spans="2:8" x14ac:dyDescent="0.25">
      <c r="B980" s="2" t="s">
        <v>154</v>
      </c>
      <c r="C980" s="2" t="s">
        <v>1035</v>
      </c>
      <c r="D980" s="2">
        <v>4680</v>
      </c>
      <c r="E980" s="2" t="s">
        <v>1140</v>
      </c>
      <c r="F980" s="2" t="s">
        <v>18</v>
      </c>
      <c r="G980" s="6">
        <v>58799</v>
      </c>
      <c r="H980" s="119"/>
    </row>
    <row r="981" spans="2:8" x14ac:dyDescent="0.25">
      <c r="B981" s="2" t="s">
        <v>154</v>
      </c>
      <c r="C981" s="2" t="s">
        <v>1035</v>
      </c>
      <c r="D981" s="2">
        <v>4681</v>
      </c>
      <c r="E981" s="2" t="s">
        <v>1141</v>
      </c>
      <c r="F981" s="2" t="s">
        <v>18</v>
      </c>
      <c r="G981" s="6">
        <v>64571</v>
      </c>
      <c r="H981" s="119"/>
    </row>
    <row r="982" spans="2:8" x14ac:dyDescent="0.25">
      <c r="B982" s="2" t="s">
        <v>154</v>
      </c>
      <c r="C982" s="2" t="s">
        <v>1035</v>
      </c>
      <c r="D982" s="2">
        <v>4682</v>
      </c>
      <c r="E982" s="2" t="s">
        <v>1142</v>
      </c>
      <c r="F982" s="2" t="s">
        <v>18</v>
      </c>
      <c r="G982" s="6">
        <v>93336</v>
      </c>
      <c r="H982" s="119"/>
    </row>
    <row r="983" spans="2:8" x14ac:dyDescent="0.25">
      <c r="B983" s="2" t="s">
        <v>154</v>
      </c>
      <c r="C983" s="2" t="s">
        <v>1035</v>
      </c>
      <c r="D983" s="2">
        <v>4683</v>
      </c>
      <c r="E983" s="2" t="s">
        <v>1143</v>
      </c>
      <c r="F983" s="2" t="s">
        <v>18</v>
      </c>
      <c r="G983" s="6">
        <v>109584</v>
      </c>
      <c r="H983" s="119"/>
    </row>
    <row r="984" spans="2:8" x14ac:dyDescent="0.25">
      <c r="B984" s="2" t="s">
        <v>154</v>
      </c>
      <c r="C984" s="2" t="s">
        <v>1035</v>
      </c>
      <c r="D984" s="2">
        <v>4684</v>
      </c>
      <c r="E984" s="2" t="s">
        <v>1144</v>
      </c>
      <c r="F984" s="2" t="s">
        <v>18</v>
      </c>
      <c r="G984" s="6">
        <v>96508</v>
      </c>
      <c r="H984" s="119"/>
    </row>
    <row r="985" spans="2:8" x14ac:dyDescent="0.25">
      <c r="B985" s="2" t="s">
        <v>154</v>
      </c>
      <c r="C985" s="2" t="s">
        <v>1035</v>
      </c>
      <c r="D985" s="2">
        <v>4685</v>
      </c>
      <c r="E985" s="2" t="s">
        <v>1145</v>
      </c>
      <c r="F985" s="2" t="s">
        <v>18</v>
      </c>
      <c r="G985" s="6">
        <v>90736</v>
      </c>
      <c r="H985" s="119"/>
    </row>
    <row r="986" spans="2:8" x14ac:dyDescent="0.25">
      <c r="B986" s="2" t="s">
        <v>154</v>
      </c>
      <c r="C986" s="2" t="s">
        <v>368</v>
      </c>
      <c r="D986" s="2">
        <v>4686</v>
      </c>
      <c r="E986" s="2" t="s">
        <v>1146</v>
      </c>
      <c r="F986" s="2" t="s">
        <v>9</v>
      </c>
      <c r="G986" s="6">
        <v>152373</v>
      </c>
      <c r="H986" s="119"/>
    </row>
    <row r="987" spans="2:8" x14ac:dyDescent="0.25">
      <c r="B987" s="2" t="s">
        <v>154</v>
      </c>
      <c r="C987" s="2" t="s">
        <v>1035</v>
      </c>
      <c r="D987" s="2">
        <v>4687</v>
      </c>
      <c r="E987" s="2" t="s">
        <v>1147</v>
      </c>
      <c r="F987" s="2" t="s">
        <v>9</v>
      </c>
      <c r="G987" s="6">
        <v>162750</v>
      </c>
      <c r="H987" s="119"/>
    </row>
    <row r="988" spans="2:8" x14ac:dyDescent="0.25">
      <c r="B988" s="2" t="s">
        <v>154</v>
      </c>
      <c r="C988" s="2" t="s">
        <v>368</v>
      </c>
      <c r="D988" s="2">
        <v>4688</v>
      </c>
      <c r="E988" s="2" t="s">
        <v>1148</v>
      </c>
      <c r="F988" s="2" t="s">
        <v>9</v>
      </c>
      <c r="G988" s="6">
        <v>151339</v>
      </c>
      <c r="H988" s="119"/>
    </row>
    <row r="989" spans="2:8" x14ac:dyDescent="0.25">
      <c r="B989" s="2" t="s">
        <v>154</v>
      </c>
      <c r="C989" s="2" t="s">
        <v>368</v>
      </c>
      <c r="D989" s="2">
        <v>4689</v>
      </c>
      <c r="E989" s="2" t="s">
        <v>1149</v>
      </c>
      <c r="F989" s="2" t="s">
        <v>9</v>
      </c>
      <c r="G989" s="6">
        <v>114669</v>
      </c>
      <c r="H989" s="119"/>
    </row>
    <row r="990" spans="2:8" x14ac:dyDescent="0.25">
      <c r="B990" s="2" t="s">
        <v>154</v>
      </c>
      <c r="C990" s="2" t="s">
        <v>368</v>
      </c>
      <c r="D990" s="2">
        <v>4690</v>
      </c>
      <c r="E990" s="2" t="s">
        <v>1150</v>
      </c>
      <c r="F990" s="2" t="s">
        <v>9</v>
      </c>
      <c r="G990" s="6">
        <v>114755</v>
      </c>
      <c r="H990" s="119"/>
    </row>
    <row r="991" spans="2:8" x14ac:dyDescent="0.25">
      <c r="B991" s="2" t="s">
        <v>154</v>
      </c>
      <c r="C991" s="2" t="s">
        <v>368</v>
      </c>
      <c r="D991" s="2">
        <v>4691</v>
      </c>
      <c r="E991" s="2" t="s">
        <v>1151</v>
      </c>
      <c r="F991" s="2" t="s">
        <v>9</v>
      </c>
      <c r="G991" s="6">
        <v>80931</v>
      </c>
      <c r="H991" s="119"/>
    </row>
    <row r="992" spans="2:8" x14ac:dyDescent="0.25">
      <c r="B992" s="2" t="s">
        <v>154</v>
      </c>
      <c r="C992" s="2" t="s">
        <v>368</v>
      </c>
      <c r="D992" s="2">
        <v>4692</v>
      </c>
      <c r="E992" s="2" t="s">
        <v>1152</v>
      </c>
      <c r="F992" s="2" t="s">
        <v>9</v>
      </c>
      <c r="G992" s="6">
        <v>116721</v>
      </c>
      <c r="H992" s="119"/>
    </row>
    <row r="993" spans="2:8" x14ac:dyDescent="0.25">
      <c r="B993" s="2" t="s">
        <v>154</v>
      </c>
      <c r="C993" s="2" t="s">
        <v>368</v>
      </c>
      <c r="D993" s="2">
        <v>4693</v>
      </c>
      <c r="E993" s="2" t="s">
        <v>1153</v>
      </c>
      <c r="F993" s="2" t="s">
        <v>9</v>
      </c>
      <c r="G993" s="6">
        <v>116807</v>
      </c>
      <c r="H993" s="119"/>
    </row>
    <row r="994" spans="2:8" x14ac:dyDescent="0.25">
      <c r="B994" s="2" t="s">
        <v>154</v>
      </c>
      <c r="C994" s="2" t="s">
        <v>368</v>
      </c>
      <c r="D994" s="2">
        <v>4694</v>
      </c>
      <c r="E994" s="2" t="s">
        <v>1154</v>
      </c>
      <c r="F994" s="2" t="s">
        <v>9</v>
      </c>
      <c r="G994" s="6">
        <v>86666</v>
      </c>
      <c r="H994" s="119"/>
    </row>
    <row r="995" spans="2:8" x14ac:dyDescent="0.25">
      <c r="B995" s="2" t="s">
        <v>154</v>
      </c>
      <c r="C995" s="2" t="s">
        <v>564</v>
      </c>
      <c r="D995" s="2">
        <v>4695</v>
      </c>
      <c r="E995" s="2" t="s">
        <v>1155</v>
      </c>
      <c r="F995" s="2" t="s">
        <v>524</v>
      </c>
      <c r="G995" s="6">
        <v>1249</v>
      </c>
      <c r="H995" s="119"/>
    </row>
    <row r="996" spans="2:8" x14ac:dyDescent="0.25">
      <c r="B996" s="2" t="s">
        <v>154</v>
      </c>
      <c r="C996" s="2" t="s">
        <v>564</v>
      </c>
      <c r="D996" s="2">
        <v>4696</v>
      </c>
      <c r="E996" s="2" t="s">
        <v>1156</v>
      </c>
      <c r="F996" s="2" t="s">
        <v>524</v>
      </c>
      <c r="G996" s="6">
        <v>2118</v>
      </c>
      <c r="H996" s="119"/>
    </row>
    <row r="997" spans="2:8" x14ac:dyDescent="0.25">
      <c r="B997" s="2" t="s">
        <v>154</v>
      </c>
      <c r="C997" s="2" t="s">
        <v>368</v>
      </c>
      <c r="D997" s="2">
        <v>4697</v>
      </c>
      <c r="E997" s="2" t="s">
        <v>1157</v>
      </c>
      <c r="F997" s="2" t="s">
        <v>9</v>
      </c>
      <c r="G997" s="6">
        <v>145635</v>
      </c>
      <c r="H997" s="119"/>
    </row>
    <row r="998" spans="2:8" x14ac:dyDescent="0.25">
      <c r="B998" s="2" t="s">
        <v>154</v>
      </c>
      <c r="C998" s="2" t="s">
        <v>368</v>
      </c>
      <c r="D998" s="2">
        <v>4698</v>
      </c>
      <c r="E998" s="2" t="s">
        <v>1158</v>
      </c>
      <c r="F998" s="2" t="s">
        <v>9</v>
      </c>
      <c r="G998" s="6">
        <v>145582</v>
      </c>
      <c r="H998" s="119"/>
    </row>
    <row r="999" spans="2:8" x14ac:dyDescent="0.25">
      <c r="B999" s="2" t="s">
        <v>154</v>
      </c>
      <c r="C999" s="2" t="s">
        <v>368</v>
      </c>
      <c r="D999" s="2">
        <v>4699</v>
      </c>
      <c r="E999" s="2" t="s">
        <v>1159</v>
      </c>
      <c r="F999" s="2" t="s">
        <v>9</v>
      </c>
      <c r="G999" s="6">
        <v>147564</v>
      </c>
      <c r="H999" s="119"/>
    </row>
    <row r="1000" spans="2:8" x14ac:dyDescent="0.25">
      <c r="B1000" s="2" t="s">
        <v>154</v>
      </c>
      <c r="C1000" s="2" t="s">
        <v>368</v>
      </c>
      <c r="D1000" s="2">
        <v>4700</v>
      </c>
      <c r="E1000" s="2" t="s">
        <v>1160</v>
      </c>
      <c r="F1000" s="2" t="s">
        <v>9</v>
      </c>
      <c r="G1000" s="6">
        <v>143476</v>
      </c>
      <c r="H1000" s="119"/>
    </row>
    <row r="1001" spans="2:8" x14ac:dyDescent="0.25">
      <c r="B1001" s="2" t="s">
        <v>154</v>
      </c>
      <c r="C1001" s="2" t="s">
        <v>1003</v>
      </c>
      <c r="D1001" s="2">
        <v>4702</v>
      </c>
      <c r="E1001" s="2" t="s">
        <v>1161</v>
      </c>
      <c r="F1001" s="2" t="s">
        <v>18</v>
      </c>
      <c r="G1001" s="6">
        <v>2185</v>
      </c>
      <c r="H1001" s="119"/>
    </row>
    <row r="1002" spans="2:8" x14ac:dyDescent="0.25">
      <c r="B1002" s="2" t="s">
        <v>154</v>
      </c>
      <c r="C1002" s="2" t="s">
        <v>193</v>
      </c>
      <c r="D1002" s="2">
        <v>4703</v>
      </c>
      <c r="E1002" s="2" t="s">
        <v>1162</v>
      </c>
      <c r="F1002" s="2" t="s">
        <v>18</v>
      </c>
      <c r="G1002" s="6">
        <v>2248</v>
      </c>
      <c r="H1002" s="119"/>
    </row>
    <row r="1003" spans="2:8" x14ac:dyDescent="0.25">
      <c r="B1003" s="2" t="s">
        <v>154</v>
      </c>
      <c r="C1003" s="2" t="s">
        <v>193</v>
      </c>
      <c r="D1003" s="2">
        <v>4704</v>
      </c>
      <c r="E1003" s="2" t="s">
        <v>1163</v>
      </c>
      <c r="F1003" s="2" t="s">
        <v>18</v>
      </c>
      <c r="G1003" s="6">
        <v>2347</v>
      </c>
      <c r="H1003" s="119"/>
    </row>
    <row r="1004" spans="2:8" x14ac:dyDescent="0.25">
      <c r="B1004" s="2" t="s">
        <v>154</v>
      </c>
      <c r="C1004" s="2" t="s">
        <v>1035</v>
      </c>
      <c r="D1004" s="2">
        <v>4705</v>
      </c>
      <c r="E1004" s="2" t="s">
        <v>1164</v>
      </c>
      <c r="F1004" s="2" t="s">
        <v>18</v>
      </c>
      <c r="G1004" s="6">
        <v>70055</v>
      </c>
      <c r="H1004" s="119"/>
    </row>
    <row r="1005" spans="2:8" x14ac:dyDescent="0.25">
      <c r="B1005" s="2" t="s">
        <v>154</v>
      </c>
      <c r="C1005" s="2" t="s">
        <v>1035</v>
      </c>
      <c r="D1005" s="2">
        <v>4706</v>
      </c>
      <c r="E1005" s="2" t="s">
        <v>1165</v>
      </c>
      <c r="F1005" s="2" t="s">
        <v>18</v>
      </c>
      <c r="G1005" s="6">
        <v>70154</v>
      </c>
      <c r="H1005" s="119"/>
    </row>
    <row r="1006" spans="2:8" x14ac:dyDescent="0.25">
      <c r="B1006" s="2" t="s">
        <v>154</v>
      </c>
      <c r="C1006" s="2" t="s">
        <v>538</v>
      </c>
      <c r="D1006" s="2">
        <v>4708</v>
      </c>
      <c r="E1006" s="2" t="s">
        <v>1166</v>
      </c>
      <c r="F1006" s="2" t="s">
        <v>18</v>
      </c>
      <c r="G1006" s="6">
        <v>311908</v>
      </c>
      <c r="H1006" s="119"/>
    </row>
    <row r="1007" spans="2:8" x14ac:dyDescent="0.25">
      <c r="B1007" s="2" t="s">
        <v>154</v>
      </c>
      <c r="C1007" s="2" t="s">
        <v>989</v>
      </c>
      <c r="D1007" s="2">
        <v>4709</v>
      </c>
      <c r="E1007" s="2" t="s">
        <v>1167</v>
      </c>
      <c r="F1007" s="2" t="s">
        <v>18</v>
      </c>
      <c r="G1007" s="6">
        <v>81069</v>
      </c>
      <c r="H1007" s="119"/>
    </row>
    <row r="1008" spans="2:8" x14ac:dyDescent="0.25">
      <c r="B1008" s="2" t="s">
        <v>154</v>
      </c>
      <c r="C1008" s="2" t="s">
        <v>209</v>
      </c>
      <c r="D1008" s="2">
        <v>4710</v>
      </c>
      <c r="E1008" s="2" t="s">
        <v>47</v>
      </c>
      <c r="F1008" s="2" t="s">
        <v>12</v>
      </c>
      <c r="G1008" s="6">
        <v>4058</v>
      </c>
      <c r="H1008" s="119"/>
    </row>
    <row r="1009" spans="2:8" x14ac:dyDescent="0.25">
      <c r="B1009" s="2" t="s">
        <v>154</v>
      </c>
      <c r="C1009" s="2" t="s">
        <v>209</v>
      </c>
      <c r="D1009" s="2">
        <v>4711</v>
      </c>
      <c r="E1009" s="2" t="s">
        <v>48</v>
      </c>
      <c r="F1009" s="2" t="s">
        <v>9</v>
      </c>
      <c r="G1009" s="6">
        <v>11932</v>
      </c>
      <c r="H1009" s="119"/>
    </row>
    <row r="1010" spans="2:8" x14ac:dyDescent="0.25">
      <c r="B1010" s="2" t="s">
        <v>154</v>
      </c>
      <c r="C1010" s="2" t="s">
        <v>542</v>
      </c>
      <c r="D1010" s="2">
        <v>4712</v>
      </c>
      <c r="E1010" s="2" t="s">
        <v>1168</v>
      </c>
      <c r="F1010" s="2" t="s">
        <v>159</v>
      </c>
      <c r="G1010" s="6">
        <v>943430</v>
      </c>
      <c r="H1010" s="119"/>
    </row>
    <row r="1011" spans="2:8" x14ac:dyDescent="0.25">
      <c r="B1011" s="2" t="s">
        <v>154</v>
      </c>
      <c r="C1011" s="2" t="s">
        <v>386</v>
      </c>
      <c r="D1011" s="2">
        <v>4714</v>
      </c>
      <c r="E1011" s="2" t="s">
        <v>62</v>
      </c>
      <c r="F1011" s="2" t="s">
        <v>9</v>
      </c>
      <c r="G1011" s="6">
        <v>894846</v>
      </c>
      <c r="H1011" s="119"/>
    </row>
    <row r="1012" spans="2:8" x14ac:dyDescent="0.25">
      <c r="B1012" s="2" t="s">
        <v>154</v>
      </c>
      <c r="C1012" s="2" t="s">
        <v>386</v>
      </c>
      <c r="D1012" s="2">
        <v>4715</v>
      </c>
      <c r="E1012" s="2" t="s">
        <v>63</v>
      </c>
      <c r="F1012" s="2" t="s">
        <v>9</v>
      </c>
      <c r="G1012" s="6">
        <v>917456</v>
      </c>
      <c r="H1012" s="119"/>
    </row>
    <row r="1013" spans="2:8" x14ac:dyDescent="0.25">
      <c r="B1013" s="2" t="s">
        <v>154</v>
      </c>
      <c r="C1013" s="2" t="s">
        <v>386</v>
      </c>
      <c r="D1013" s="2">
        <v>4716</v>
      </c>
      <c r="E1013" s="2" t="s">
        <v>64</v>
      </c>
      <c r="F1013" s="2" t="s">
        <v>9</v>
      </c>
      <c r="G1013" s="6">
        <v>969816</v>
      </c>
      <c r="H1013" s="119"/>
    </row>
    <row r="1014" spans="2:8" x14ac:dyDescent="0.25">
      <c r="B1014" s="2" t="s">
        <v>154</v>
      </c>
      <c r="C1014" s="2" t="s">
        <v>386</v>
      </c>
      <c r="D1014" s="2">
        <v>4717</v>
      </c>
      <c r="E1014" s="2" t="s">
        <v>65</v>
      </c>
      <c r="F1014" s="2" t="s">
        <v>9</v>
      </c>
      <c r="G1014" s="6">
        <v>1032886</v>
      </c>
      <c r="H1014" s="119"/>
    </row>
    <row r="1015" spans="2:8" x14ac:dyDescent="0.25">
      <c r="B1015" s="2" t="s">
        <v>154</v>
      </c>
      <c r="C1015" s="2" t="s">
        <v>386</v>
      </c>
      <c r="D1015" s="2">
        <v>4718</v>
      </c>
      <c r="E1015" s="2" t="s">
        <v>66</v>
      </c>
      <c r="F1015" s="2" t="s">
        <v>9</v>
      </c>
      <c r="G1015" s="6">
        <v>1251846</v>
      </c>
      <c r="H1015" s="119"/>
    </row>
    <row r="1016" spans="2:8" x14ac:dyDescent="0.25">
      <c r="B1016" s="2" t="s">
        <v>154</v>
      </c>
      <c r="C1016" s="2" t="s">
        <v>386</v>
      </c>
      <c r="D1016" s="2">
        <v>4719</v>
      </c>
      <c r="E1016" s="2" t="s">
        <v>67</v>
      </c>
      <c r="F1016" s="2" t="s">
        <v>9</v>
      </c>
      <c r="G1016" s="6">
        <v>894846</v>
      </c>
      <c r="H1016" s="119"/>
    </row>
    <row r="1017" spans="2:8" x14ac:dyDescent="0.25">
      <c r="B1017" s="2" t="s">
        <v>154</v>
      </c>
      <c r="C1017" s="2" t="s">
        <v>386</v>
      </c>
      <c r="D1017" s="2">
        <v>4720</v>
      </c>
      <c r="E1017" s="2" t="s">
        <v>68</v>
      </c>
      <c r="F1017" s="2" t="s">
        <v>9</v>
      </c>
      <c r="G1017" s="6">
        <v>917456</v>
      </c>
      <c r="H1017" s="119"/>
    </row>
    <row r="1018" spans="2:8" x14ac:dyDescent="0.25">
      <c r="B1018" s="2" t="s">
        <v>154</v>
      </c>
      <c r="C1018" s="2" t="s">
        <v>386</v>
      </c>
      <c r="D1018" s="2">
        <v>4721</v>
      </c>
      <c r="E1018" s="2" t="s">
        <v>69</v>
      </c>
      <c r="F1018" s="2" t="s">
        <v>18</v>
      </c>
      <c r="G1018" s="6">
        <v>968626</v>
      </c>
      <c r="H1018" s="119"/>
    </row>
    <row r="1019" spans="2:8" x14ac:dyDescent="0.25">
      <c r="B1019" s="2" t="s">
        <v>154</v>
      </c>
      <c r="C1019" s="2" t="s">
        <v>386</v>
      </c>
      <c r="D1019" s="2">
        <v>4722</v>
      </c>
      <c r="E1019" s="2" t="s">
        <v>70</v>
      </c>
      <c r="F1019" s="2" t="s">
        <v>18</v>
      </c>
      <c r="G1019" s="6">
        <v>1034076</v>
      </c>
      <c r="H1019" s="119"/>
    </row>
    <row r="1020" spans="2:8" x14ac:dyDescent="0.25">
      <c r="B1020" s="2" t="s">
        <v>154</v>
      </c>
      <c r="C1020" s="2" t="s">
        <v>386</v>
      </c>
      <c r="D1020" s="2">
        <v>4723</v>
      </c>
      <c r="E1020" s="2" t="s">
        <v>71</v>
      </c>
      <c r="F1020" s="2" t="s">
        <v>18</v>
      </c>
      <c r="G1020" s="6">
        <v>1251846</v>
      </c>
      <c r="H1020" s="119"/>
    </row>
    <row r="1021" spans="2:8" x14ac:dyDescent="0.25">
      <c r="B1021" s="2" t="s">
        <v>154</v>
      </c>
      <c r="C1021" s="2" t="s">
        <v>386</v>
      </c>
      <c r="D1021" s="2">
        <v>4724</v>
      </c>
      <c r="E1021" s="2" t="s">
        <v>72</v>
      </c>
      <c r="F1021" s="2" t="s">
        <v>18</v>
      </c>
      <c r="G1021" s="6">
        <v>952499</v>
      </c>
      <c r="H1021" s="119"/>
    </row>
    <row r="1022" spans="2:8" x14ac:dyDescent="0.25">
      <c r="B1022" s="2" t="s">
        <v>154</v>
      </c>
      <c r="C1022" s="2" t="s">
        <v>386</v>
      </c>
      <c r="D1022" s="2">
        <v>4725</v>
      </c>
      <c r="E1022" s="2" t="s">
        <v>73</v>
      </c>
      <c r="F1022" s="2" t="s">
        <v>18</v>
      </c>
      <c r="G1022" s="6">
        <v>1309499</v>
      </c>
      <c r="H1022" s="119"/>
    </row>
    <row r="1023" spans="2:8" x14ac:dyDescent="0.25">
      <c r="B1023" s="2" t="s">
        <v>154</v>
      </c>
      <c r="C1023" s="2" t="s">
        <v>386</v>
      </c>
      <c r="D1023" s="2">
        <v>4726</v>
      </c>
      <c r="E1023" s="2" t="s">
        <v>74</v>
      </c>
      <c r="F1023" s="2" t="s">
        <v>18</v>
      </c>
      <c r="G1023" s="6">
        <v>1027469</v>
      </c>
      <c r="H1023" s="119"/>
    </row>
    <row r="1024" spans="2:8" x14ac:dyDescent="0.25">
      <c r="B1024" s="2" t="s">
        <v>154</v>
      </c>
      <c r="C1024" s="2" t="s">
        <v>386</v>
      </c>
      <c r="D1024" s="2">
        <v>4727</v>
      </c>
      <c r="E1024" s="2" t="s">
        <v>75</v>
      </c>
      <c r="F1024" s="2" t="s">
        <v>18</v>
      </c>
      <c r="G1024" s="6">
        <v>1090539</v>
      </c>
      <c r="H1024" s="119"/>
    </row>
    <row r="1025" spans="2:8" x14ac:dyDescent="0.25">
      <c r="B1025" s="2" t="s">
        <v>154</v>
      </c>
      <c r="C1025" s="2" t="s">
        <v>386</v>
      </c>
      <c r="D1025" s="2">
        <v>4728</v>
      </c>
      <c r="E1025" s="2" t="s">
        <v>76</v>
      </c>
      <c r="F1025" s="2" t="s">
        <v>18</v>
      </c>
      <c r="G1025" s="6">
        <v>1309499</v>
      </c>
      <c r="H1025" s="119"/>
    </row>
    <row r="1026" spans="2:8" x14ac:dyDescent="0.25">
      <c r="B1026" s="2" t="s">
        <v>154</v>
      </c>
      <c r="C1026" s="2" t="s">
        <v>386</v>
      </c>
      <c r="D1026" s="2">
        <v>4729</v>
      </c>
      <c r="E1026" s="2" t="s">
        <v>77</v>
      </c>
      <c r="F1026" s="2" t="s">
        <v>18</v>
      </c>
      <c r="G1026" s="6">
        <v>1026279</v>
      </c>
      <c r="H1026" s="119"/>
    </row>
    <row r="1027" spans="2:8" x14ac:dyDescent="0.25">
      <c r="B1027" s="2" t="s">
        <v>154</v>
      </c>
      <c r="C1027" s="2" t="s">
        <v>386</v>
      </c>
      <c r="D1027" s="2">
        <v>4730</v>
      </c>
      <c r="E1027" s="2" t="s">
        <v>78</v>
      </c>
      <c r="F1027" s="2" t="s">
        <v>18</v>
      </c>
      <c r="G1027" s="6">
        <v>1091729</v>
      </c>
      <c r="H1027" s="119"/>
    </row>
    <row r="1028" spans="2:8" x14ac:dyDescent="0.25">
      <c r="B1028" s="2" t="s">
        <v>154</v>
      </c>
      <c r="C1028" s="2" t="s">
        <v>386</v>
      </c>
      <c r="D1028" s="2">
        <v>4731</v>
      </c>
      <c r="E1028" s="2" t="s">
        <v>79</v>
      </c>
      <c r="F1028" s="2" t="s">
        <v>18</v>
      </c>
      <c r="G1028" s="6">
        <v>1309499</v>
      </c>
      <c r="H1028" s="119"/>
    </row>
    <row r="1029" spans="2:8" x14ac:dyDescent="0.25">
      <c r="B1029" s="2" t="s">
        <v>154</v>
      </c>
      <c r="C1029" s="2" t="s">
        <v>386</v>
      </c>
      <c r="D1029" s="2">
        <v>4732</v>
      </c>
      <c r="E1029" s="2" t="s">
        <v>80</v>
      </c>
      <c r="F1029" s="2" t="s">
        <v>18</v>
      </c>
      <c r="G1029" s="6">
        <v>952499</v>
      </c>
      <c r="H1029" s="119"/>
    </row>
    <row r="1030" spans="2:8" x14ac:dyDescent="0.25">
      <c r="B1030" s="2" t="s">
        <v>154</v>
      </c>
      <c r="C1030" s="2" t="s">
        <v>386</v>
      </c>
      <c r="D1030" s="2">
        <v>4733</v>
      </c>
      <c r="E1030" s="2" t="s">
        <v>81</v>
      </c>
      <c r="F1030" s="2" t="s">
        <v>18</v>
      </c>
      <c r="G1030" s="6">
        <v>975109</v>
      </c>
      <c r="H1030" s="119"/>
    </row>
    <row r="1031" spans="2:8" x14ac:dyDescent="0.25">
      <c r="B1031" s="2" t="s">
        <v>154</v>
      </c>
      <c r="C1031" s="2" t="s">
        <v>386</v>
      </c>
      <c r="D1031" s="2">
        <v>4734</v>
      </c>
      <c r="E1031" s="2" t="s">
        <v>82</v>
      </c>
      <c r="F1031" s="2" t="s">
        <v>18</v>
      </c>
      <c r="G1031" s="6">
        <v>923022</v>
      </c>
      <c r="H1031" s="119"/>
    </row>
    <row r="1032" spans="2:8" x14ac:dyDescent="0.25">
      <c r="B1032" s="2" t="s">
        <v>154</v>
      </c>
      <c r="C1032" s="2" t="s">
        <v>386</v>
      </c>
      <c r="D1032" s="2">
        <v>4736</v>
      </c>
      <c r="E1032" s="2" t="s">
        <v>83</v>
      </c>
      <c r="F1032" s="2" t="s">
        <v>18</v>
      </c>
      <c r="G1032" s="6">
        <v>975109</v>
      </c>
      <c r="H1032" s="119"/>
    </row>
    <row r="1033" spans="2:8" x14ac:dyDescent="0.25">
      <c r="B1033" s="2" t="s">
        <v>154</v>
      </c>
      <c r="C1033" s="2" t="s">
        <v>223</v>
      </c>
      <c r="D1033" s="2">
        <v>4737</v>
      </c>
      <c r="E1033" s="2" t="s">
        <v>1169</v>
      </c>
      <c r="F1033" s="2" t="s">
        <v>12</v>
      </c>
      <c r="G1033" s="6">
        <v>513281</v>
      </c>
      <c r="H1033" s="119"/>
    </row>
    <row r="1034" spans="2:8" x14ac:dyDescent="0.25">
      <c r="B1034" s="2" t="s">
        <v>154</v>
      </c>
      <c r="C1034" s="2" t="s">
        <v>223</v>
      </c>
      <c r="D1034" s="2">
        <v>4738</v>
      </c>
      <c r="E1034" s="2" t="s">
        <v>1170</v>
      </c>
      <c r="F1034" s="2" t="s">
        <v>12</v>
      </c>
      <c r="G1034" s="6">
        <v>391981</v>
      </c>
      <c r="H1034" s="119"/>
    </row>
    <row r="1035" spans="2:8" x14ac:dyDescent="0.25">
      <c r="B1035" s="2" t="s">
        <v>154</v>
      </c>
      <c r="C1035" s="2" t="s">
        <v>223</v>
      </c>
      <c r="D1035" s="2">
        <v>4739</v>
      </c>
      <c r="E1035" s="2" t="s">
        <v>1171</v>
      </c>
      <c r="F1035" s="2" t="s">
        <v>12</v>
      </c>
      <c r="G1035" s="6">
        <v>583924</v>
      </c>
      <c r="H1035" s="119"/>
    </row>
    <row r="1036" spans="2:8" x14ac:dyDescent="0.25">
      <c r="B1036" s="2" t="s">
        <v>154</v>
      </c>
      <c r="C1036" s="2" t="s">
        <v>223</v>
      </c>
      <c r="D1036" s="2">
        <v>4740</v>
      </c>
      <c r="E1036" s="2" t="s">
        <v>1172</v>
      </c>
      <c r="F1036" s="2" t="s">
        <v>12</v>
      </c>
      <c r="G1036" s="6">
        <v>662838</v>
      </c>
      <c r="H1036" s="119"/>
    </row>
    <row r="1037" spans="2:8" x14ac:dyDescent="0.25">
      <c r="B1037" s="2" t="s">
        <v>154</v>
      </c>
      <c r="C1037" s="2" t="s">
        <v>223</v>
      </c>
      <c r="D1037" s="2">
        <v>4741</v>
      </c>
      <c r="E1037" s="2" t="s">
        <v>1173</v>
      </c>
      <c r="F1037" s="2" t="s">
        <v>12</v>
      </c>
      <c r="G1037" s="6">
        <v>868038</v>
      </c>
      <c r="H1037" s="119"/>
    </row>
    <row r="1038" spans="2:8" x14ac:dyDescent="0.25">
      <c r="B1038" s="2" t="s">
        <v>154</v>
      </c>
      <c r="C1038" s="2" t="s">
        <v>223</v>
      </c>
      <c r="D1038" s="2">
        <v>4742</v>
      </c>
      <c r="E1038" s="2" t="s">
        <v>1174</v>
      </c>
      <c r="F1038" s="2" t="s">
        <v>12</v>
      </c>
      <c r="G1038" s="6">
        <v>963591</v>
      </c>
      <c r="H1038" s="119"/>
    </row>
    <row r="1039" spans="2:8" x14ac:dyDescent="0.25">
      <c r="B1039" s="2" t="s">
        <v>154</v>
      </c>
      <c r="C1039" s="2" t="s">
        <v>391</v>
      </c>
      <c r="D1039" s="2">
        <v>4743</v>
      </c>
      <c r="E1039" s="2" t="s">
        <v>1175</v>
      </c>
      <c r="F1039" s="2" t="s">
        <v>159</v>
      </c>
      <c r="G1039" s="6">
        <v>120842</v>
      </c>
      <c r="H1039" s="119"/>
    </row>
    <row r="1040" spans="2:8" x14ac:dyDescent="0.25">
      <c r="B1040" s="2" t="s">
        <v>154</v>
      </c>
      <c r="C1040" s="2" t="s">
        <v>391</v>
      </c>
      <c r="D1040" s="2">
        <v>4744</v>
      </c>
      <c r="E1040" s="2" t="s">
        <v>1176</v>
      </c>
      <c r="F1040" s="2" t="s">
        <v>159</v>
      </c>
      <c r="G1040" s="6">
        <v>120842</v>
      </c>
      <c r="H1040" s="119"/>
    </row>
    <row r="1041" spans="2:8" x14ac:dyDescent="0.25">
      <c r="B1041" s="2" t="s">
        <v>154</v>
      </c>
      <c r="C1041" s="2" t="s">
        <v>391</v>
      </c>
      <c r="D1041" s="2">
        <v>4745</v>
      </c>
      <c r="E1041" s="2" t="s">
        <v>1177</v>
      </c>
      <c r="F1041" s="2" t="s">
        <v>159</v>
      </c>
      <c r="G1041" s="6">
        <v>118040</v>
      </c>
      <c r="H1041" s="119"/>
    </row>
    <row r="1042" spans="2:8" x14ac:dyDescent="0.25">
      <c r="B1042" s="2" t="s">
        <v>154</v>
      </c>
      <c r="C1042" s="2" t="s">
        <v>391</v>
      </c>
      <c r="D1042" s="2">
        <v>4746</v>
      </c>
      <c r="E1042" s="2" t="s">
        <v>1178</v>
      </c>
      <c r="F1042" s="2" t="s">
        <v>159</v>
      </c>
      <c r="G1042" s="6">
        <v>116639</v>
      </c>
      <c r="H1042" s="119"/>
    </row>
    <row r="1043" spans="2:8" x14ac:dyDescent="0.25">
      <c r="B1043" s="2" t="s">
        <v>154</v>
      </c>
      <c r="C1043" s="2" t="s">
        <v>391</v>
      </c>
      <c r="D1043" s="2">
        <v>4747</v>
      </c>
      <c r="E1043" s="2" t="s">
        <v>1179</v>
      </c>
      <c r="F1043" s="2" t="s">
        <v>159</v>
      </c>
      <c r="G1043" s="6">
        <v>116639</v>
      </c>
      <c r="H1043" s="119"/>
    </row>
    <row r="1044" spans="2:8" x14ac:dyDescent="0.25">
      <c r="B1044" s="2" t="s">
        <v>154</v>
      </c>
      <c r="C1044" s="2" t="s">
        <v>391</v>
      </c>
      <c r="D1044" s="2">
        <v>4748</v>
      </c>
      <c r="E1044" s="2" t="s">
        <v>1180</v>
      </c>
      <c r="F1044" s="2" t="s">
        <v>159</v>
      </c>
      <c r="G1044" s="6">
        <v>110696</v>
      </c>
      <c r="H1044" s="119"/>
    </row>
    <row r="1045" spans="2:8" x14ac:dyDescent="0.25">
      <c r="B1045" s="2" t="s">
        <v>154</v>
      </c>
      <c r="C1045" s="2" t="s">
        <v>391</v>
      </c>
      <c r="D1045" s="2">
        <v>4749</v>
      </c>
      <c r="E1045" s="2" t="s">
        <v>1181</v>
      </c>
      <c r="F1045" s="2" t="s">
        <v>159</v>
      </c>
      <c r="G1045" s="6">
        <v>101163</v>
      </c>
      <c r="H1045" s="119"/>
    </row>
    <row r="1046" spans="2:8" x14ac:dyDescent="0.25">
      <c r="B1046" s="2" t="s">
        <v>154</v>
      </c>
      <c r="C1046" s="2" t="s">
        <v>982</v>
      </c>
      <c r="D1046" s="2">
        <v>4750</v>
      </c>
      <c r="E1046" s="2" t="s">
        <v>1182</v>
      </c>
      <c r="F1046" s="2" t="s">
        <v>159</v>
      </c>
      <c r="G1046" s="6">
        <v>286605</v>
      </c>
      <c r="H1046" s="119"/>
    </row>
    <row r="1047" spans="2:8" x14ac:dyDescent="0.25">
      <c r="B1047" s="2" t="s">
        <v>154</v>
      </c>
      <c r="C1047" s="2" t="s">
        <v>383</v>
      </c>
      <c r="D1047" s="2">
        <v>4751</v>
      </c>
      <c r="E1047" s="2" t="s">
        <v>1183</v>
      </c>
      <c r="F1047" s="2" t="s">
        <v>12</v>
      </c>
      <c r="G1047" s="6">
        <v>10263</v>
      </c>
      <c r="H1047" s="119"/>
    </row>
    <row r="1048" spans="2:8" x14ac:dyDescent="0.25">
      <c r="B1048" s="2" t="s">
        <v>154</v>
      </c>
      <c r="C1048" s="2" t="s">
        <v>1035</v>
      </c>
      <c r="D1048" s="2">
        <v>4752</v>
      </c>
      <c r="E1048" s="2" t="s">
        <v>1184</v>
      </c>
      <c r="F1048" s="2" t="s">
        <v>18</v>
      </c>
      <c r="G1048" s="6">
        <v>101524</v>
      </c>
      <c r="H1048" s="119"/>
    </row>
    <row r="1049" spans="2:8" x14ac:dyDescent="0.25">
      <c r="B1049" s="2" t="s">
        <v>154</v>
      </c>
      <c r="C1049" s="2" t="s">
        <v>391</v>
      </c>
      <c r="D1049" s="2">
        <v>4753</v>
      </c>
      <c r="E1049" s="2" t="s">
        <v>1185</v>
      </c>
      <c r="F1049" s="2" t="s">
        <v>159</v>
      </c>
      <c r="G1049" s="6">
        <v>117589</v>
      </c>
      <c r="H1049" s="119"/>
    </row>
    <row r="1050" spans="2:8" x14ac:dyDescent="0.25">
      <c r="B1050" s="2" t="s">
        <v>154</v>
      </c>
      <c r="C1050" s="2" t="s">
        <v>391</v>
      </c>
      <c r="D1050" s="2">
        <v>4754</v>
      </c>
      <c r="E1050" s="2" t="s">
        <v>1186</v>
      </c>
      <c r="F1050" s="2" t="s">
        <v>159</v>
      </c>
      <c r="G1050" s="6">
        <v>117589</v>
      </c>
      <c r="H1050" s="119"/>
    </row>
    <row r="1051" spans="2:8" x14ac:dyDescent="0.25">
      <c r="B1051" s="2" t="s">
        <v>154</v>
      </c>
      <c r="C1051" s="2" t="s">
        <v>391</v>
      </c>
      <c r="D1051" s="2">
        <v>4755</v>
      </c>
      <c r="E1051" s="2" t="s">
        <v>1187</v>
      </c>
      <c r="F1051" s="2" t="s">
        <v>159</v>
      </c>
      <c r="G1051" s="6">
        <v>111646</v>
      </c>
      <c r="H1051" s="119"/>
    </row>
    <row r="1052" spans="2:8" x14ac:dyDescent="0.25">
      <c r="B1052" s="2" t="s">
        <v>154</v>
      </c>
      <c r="C1052" s="2" t="s">
        <v>1035</v>
      </c>
      <c r="D1052" s="2">
        <v>4756</v>
      </c>
      <c r="E1052" s="2" t="s">
        <v>1188</v>
      </c>
      <c r="F1052" s="2" t="s">
        <v>18</v>
      </c>
      <c r="G1052" s="6">
        <v>80067</v>
      </c>
      <c r="H1052" s="119"/>
    </row>
    <row r="1053" spans="2:8" x14ac:dyDescent="0.25">
      <c r="B1053" s="2" t="s">
        <v>154</v>
      </c>
      <c r="C1053" s="2" t="s">
        <v>1035</v>
      </c>
      <c r="D1053" s="2">
        <v>4757</v>
      </c>
      <c r="E1053" s="2" t="s">
        <v>1189</v>
      </c>
      <c r="F1053" s="2" t="s">
        <v>18</v>
      </c>
      <c r="G1053" s="6">
        <v>71083</v>
      </c>
      <c r="H1053" s="119"/>
    </row>
    <row r="1054" spans="2:8" x14ac:dyDescent="0.25">
      <c r="B1054" s="2" t="s">
        <v>154</v>
      </c>
      <c r="C1054" s="2" t="s">
        <v>1058</v>
      </c>
      <c r="D1054" s="2">
        <v>4758</v>
      </c>
      <c r="E1054" s="2" t="s">
        <v>1190</v>
      </c>
      <c r="F1054" s="2" t="s">
        <v>12</v>
      </c>
      <c r="G1054" s="6">
        <v>4461</v>
      </c>
      <c r="H1054" s="119"/>
    </row>
    <row r="1055" spans="2:8" x14ac:dyDescent="0.25">
      <c r="B1055" s="2" t="s">
        <v>154</v>
      </c>
      <c r="C1055" s="2" t="s">
        <v>1191</v>
      </c>
      <c r="D1055" s="2">
        <v>4759</v>
      </c>
      <c r="E1055" s="2" t="s">
        <v>1192</v>
      </c>
      <c r="F1055" s="2" t="s">
        <v>12</v>
      </c>
      <c r="G1055" s="6">
        <v>29999</v>
      </c>
      <c r="H1055" s="119"/>
    </row>
    <row r="1056" spans="2:8" x14ac:dyDescent="0.25">
      <c r="B1056" s="2" t="s">
        <v>154</v>
      </c>
      <c r="C1056" s="2" t="s">
        <v>1191</v>
      </c>
      <c r="D1056" s="2">
        <v>4760</v>
      </c>
      <c r="E1056" s="2" t="s">
        <v>1193</v>
      </c>
      <c r="F1056" s="2" t="s">
        <v>18</v>
      </c>
      <c r="G1056" s="6">
        <v>364867</v>
      </c>
      <c r="H1056" s="119"/>
    </row>
    <row r="1057" spans="2:8" x14ac:dyDescent="0.25">
      <c r="B1057" s="2" t="s">
        <v>154</v>
      </c>
      <c r="C1057" s="2" t="s">
        <v>1191</v>
      </c>
      <c r="D1057" s="2">
        <v>4761</v>
      </c>
      <c r="E1057" s="2" t="s">
        <v>1194</v>
      </c>
      <c r="F1057" s="2" t="s">
        <v>12</v>
      </c>
      <c r="G1057" s="6">
        <v>170058</v>
      </c>
      <c r="H1057" s="119"/>
    </row>
    <row r="1058" spans="2:8" x14ac:dyDescent="0.25">
      <c r="B1058" s="2" t="s">
        <v>154</v>
      </c>
      <c r="C1058" s="2" t="s">
        <v>1191</v>
      </c>
      <c r="D1058" s="2">
        <v>4762</v>
      </c>
      <c r="E1058" s="2" t="s">
        <v>1195</v>
      </c>
      <c r="F1058" s="2" t="s">
        <v>12</v>
      </c>
      <c r="G1058" s="6">
        <v>23973</v>
      </c>
      <c r="H1058" s="119"/>
    </row>
    <row r="1059" spans="2:8" x14ac:dyDescent="0.25">
      <c r="B1059" s="2" t="s">
        <v>154</v>
      </c>
      <c r="C1059" s="2" t="s">
        <v>1191</v>
      </c>
      <c r="D1059" s="2">
        <v>4763</v>
      </c>
      <c r="E1059" s="2" t="s">
        <v>1196</v>
      </c>
      <c r="F1059" s="2" t="s">
        <v>18</v>
      </c>
      <c r="G1059" s="6">
        <v>546047</v>
      </c>
      <c r="H1059" s="119"/>
    </row>
    <row r="1060" spans="2:8" x14ac:dyDescent="0.25">
      <c r="B1060" s="2" t="s">
        <v>154</v>
      </c>
      <c r="C1060" s="2" t="s">
        <v>1191</v>
      </c>
      <c r="D1060" s="2">
        <v>4764</v>
      </c>
      <c r="E1060" s="2" t="s">
        <v>1197</v>
      </c>
      <c r="F1060" s="2" t="s">
        <v>9</v>
      </c>
      <c r="G1060" s="6">
        <v>1160</v>
      </c>
      <c r="H1060" s="119"/>
    </row>
    <row r="1061" spans="2:8" x14ac:dyDescent="0.25">
      <c r="B1061" s="2" t="s">
        <v>154</v>
      </c>
      <c r="C1061" s="2" t="s">
        <v>1191</v>
      </c>
      <c r="D1061" s="2">
        <v>4765</v>
      </c>
      <c r="E1061" s="2" t="s">
        <v>1198</v>
      </c>
      <c r="F1061" s="2" t="s">
        <v>9</v>
      </c>
      <c r="G1061" s="6">
        <v>1333</v>
      </c>
      <c r="H1061" s="119"/>
    </row>
    <row r="1062" spans="2:8" x14ac:dyDescent="0.25">
      <c r="B1062" s="2" t="s">
        <v>154</v>
      </c>
      <c r="C1062" s="2" t="s">
        <v>391</v>
      </c>
      <c r="D1062" s="2">
        <v>4767</v>
      </c>
      <c r="E1062" s="2" t="s">
        <v>1199</v>
      </c>
      <c r="F1062" s="2" t="s">
        <v>159</v>
      </c>
      <c r="G1062" s="6">
        <v>110397</v>
      </c>
      <c r="H1062" s="119"/>
    </row>
    <row r="1063" spans="2:8" x14ac:dyDescent="0.25">
      <c r="B1063" s="2" t="s">
        <v>154</v>
      </c>
      <c r="C1063" s="2" t="s">
        <v>391</v>
      </c>
      <c r="D1063" s="2">
        <v>4768</v>
      </c>
      <c r="E1063" s="2" t="s">
        <v>1200</v>
      </c>
      <c r="F1063" s="2" t="s">
        <v>159</v>
      </c>
      <c r="G1063" s="6">
        <v>108732</v>
      </c>
      <c r="H1063" s="119"/>
    </row>
    <row r="1064" spans="2:8" x14ac:dyDescent="0.25">
      <c r="B1064" s="2" t="s">
        <v>154</v>
      </c>
      <c r="C1064" s="2" t="s">
        <v>391</v>
      </c>
      <c r="D1064" s="2">
        <v>4769</v>
      </c>
      <c r="E1064" s="2" t="s">
        <v>1201</v>
      </c>
      <c r="F1064" s="2" t="s">
        <v>159</v>
      </c>
      <c r="G1064" s="6">
        <v>104209</v>
      </c>
      <c r="H1064" s="119"/>
    </row>
    <row r="1065" spans="2:8" x14ac:dyDescent="0.25">
      <c r="B1065" s="2" t="s">
        <v>154</v>
      </c>
      <c r="C1065" s="2" t="s">
        <v>391</v>
      </c>
      <c r="D1065" s="2">
        <v>4770</v>
      </c>
      <c r="E1065" s="2" t="s">
        <v>1202</v>
      </c>
      <c r="F1065" s="2" t="s">
        <v>159</v>
      </c>
      <c r="G1065" s="6">
        <v>104756</v>
      </c>
      <c r="H1065" s="119"/>
    </row>
    <row r="1066" spans="2:8" x14ac:dyDescent="0.25">
      <c r="B1066" s="2" t="s">
        <v>154</v>
      </c>
      <c r="C1066" s="2" t="s">
        <v>391</v>
      </c>
      <c r="D1066" s="2">
        <v>4771</v>
      </c>
      <c r="E1066" s="2" t="s">
        <v>1203</v>
      </c>
      <c r="F1066" s="2" t="s">
        <v>159</v>
      </c>
      <c r="G1066" s="6">
        <v>104281</v>
      </c>
      <c r="H1066" s="119"/>
    </row>
    <row r="1067" spans="2:8" x14ac:dyDescent="0.25">
      <c r="B1067" s="2" t="s">
        <v>154</v>
      </c>
      <c r="C1067" s="2" t="s">
        <v>391</v>
      </c>
      <c r="D1067" s="2">
        <v>4772</v>
      </c>
      <c r="E1067" s="2" t="s">
        <v>1204</v>
      </c>
      <c r="F1067" s="2" t="s">
        <v>159</v>
      </c>
      <c r="G1067" s="6">
        <v>100234</v>
      </c>
      <c r="H1067" s="119"/>
    </row>
    <row r="1068" spans="2:8" x14ac:dyDescent="0.25">
      <c r="B1068" s="2" t="s">
        <v>154</v>
      </c>
      <c r="C1068" s="2" t="s">
        <v>1205</v>
      </c>
      <c r="D1068" s="2">
        <v>4776</v>
      </c>
      <c r="E1068" s="2" t="s">
        <v>1206</v>
      </c>
      <c r="F1068" s="2" t="s">
        <v>18</v>
      </c>
      <c r="G1068" s="6">
        <v>1810</v>
      </c>
      <c r="H1068" s="119"/>
    </row>
    <row r="1069" spans="2:8" x14ac:dyDescent="0.25">
      <c r="B1069" s="2" t="s">
        <v>154</v>
      </c>
      <c r="C1069" s="2" t="s">
        <v>1205</v>
      </c>
      <c r="D1069" s="2">
        <v>4777</v>
      </c>
      <c r="E1069" s="2" t="s">
        <v>1207</v>
      </c>
      <c r="F1069" s="2" t="s">
        <v>18</v>
      </c>
      <c r="G1069" s="6">
        <v>3014</v>
      </c>
      <c r="H1069" s="119"/>
    </row>
    <row r="1070" spans="2:8" x14ac:dyDescent="0.25">
      <c r="B1070" s="2" t="s">
        <v>154</v>
      </c>
      <c r="C1070" s="2" t="s">
        <v>1205</v>
      </c>
      <c r="D1070" s="2">
        <v>4778</v>
      </c>
      <c r="E1070" s="2" t="s">
        <v>1208</v>
      </c>
      <c r="F1070" s="2" t="s">
        <v>9</v>
      </c>
      <c r="G1070" s="6">
        <v>36448</v>
      </c>
      <c r="H1070" s="119"/>
    </row>
    <row r="1071" spans="2:8" x14ac:dyDescent="0.25">
      <c r="B1071" s="2" t="s">
        <v>154</v>
      </c>
      <c r="C1071" s="2" t="s">
        <v>1205</v>
      </c>
      <c r="D1071" s="2">
        <v>4779</v>
      </c>
      <c r="E1071" s="2" t="s">
        <v>1209</v>
      </c>
      <c r="F1071" s="2" t="s">
        <v>9</v>
      </c>
      <c r="G1071" s="6">
        <v>82022</v>
      </c>
      <c r="H1071" s="119"/>
    </row>
    <row r="1072" spans="2:8" x14ac:dyDescent="0.25">
      <c r="B1072" s="2" t="s">
        <v>154</v>
      </c>
      <c r="C1072" s="2" t="s">
        <v>1205</v>
      </c>
      <c r="D1072" s="2">
        <v>4780</v>
      </c>
      <c r="E1072" s="2" t="s">
        <v>1210</v>
      </c>
      <c r="F1072" s="2" t="s">
        <v>1211</v>
      </c>
      <c r="G1072" s="6">
        <v>196105</v>
      </c>
      <c r="H1072" s="119"/>
    </row>
    <row r="1073" spans="2:8" x14ac:dyDescent="0.25">
      <c r="B1073" s="2" t="s">
        <v>154</v>
      </c>
      <c r="C1073" s="2" t="s">
        <v>1205</v>
      </c>
      <c r="D1073" s="2">
        <v>4781</v>
      </c>
      <c r="E1073" s="2" t="s">
        <v>1212</v>
      </c>
      <c r="F1073" s="2" t="s">
        <v>159</v>
      </c>
      <c r="G1073" s="6">
        <v>8596</v>
      </c>
      <c r="H1073" s="119"/>
    </row>
    <row r="1074" spans="2:8" x14ac:dyDescent="0.25">
      <c r="B1074" s="2" t="s">
        <v>154</v>
      </c>
      <c r="C1074" s="2" t="s">
        <v>1205</v>
      </c>
      <c r="D1074" s="2">
        <v>4782</v>
      </c>
      <c r="E1074" s="2" t="s">
        <v>1213</v>
      </c>
      <c r="F1074" s="2" t="s">
        <v>18</v>
      </c>
      <c r="G1074" s="6">
        <v>738</v>
      </c>
      <c r="H1074" s="119"/>
    </row>
    <row r="1075" spans="2:8" x14ac:dyDescent="0.25">
      <c r="B1075" s="2" t="s">
        <v>154</v>
      </c>
      <c r="C1075" s="2" t="s">
        <v>1205</v>
      </c>
      <c r="D1075" s="2">
        <v>4783</v>
      </c>
      <c r="E1075" s="2" t="s">
        <v>1214</v>
      </c>
      <c r="F1075" s="2" t="s">
        <v>159</v>
      </c>
      <c r="G1075" s="6">
        <v>513442</v>
      </c>
      <c r="H1075" s="119"/>
    </row>
    <row r="1076" spans="2:8" x14ac:dyDescent="0.25">
      <c r="B1076" s="2" t="s">
        <v>154</v>
      </c>
      <c r="C1076" s="2" t="s">
        <v>1058</v>
      </c>
      <c r="D1076" s="2">
        <v>4784</v>
      </c>
      <c r="E1076" s="2" t="s">
        <v>1215</v>
      </c>
      <c r="F1076" s="2" t="s">
        <v>159</v>
      </c>
      <c r="G1076" s="6">
        <v>14883</v>
      </c>
      <c r="H1076" s="119"/>
    </row>
    <row r="1077" spans="2:8" x14ac:dyDescent="0.25">
      <c r="B1077" s="2" t="s">
        <v>154</v>
      </c>
      <c r="C1077" s="2" t="s">
        <v>176</v>
      </c>
      <c r="D1077" s="2">
        <v>4786</v>
      </c>
      <c r="E1077" s="2" t="s">
        <v>1216</v>
      </c>
      <c r="F1077" s="2" t="s">
        <v>12</v>
      </c>
      <c r="G1077" s="6">
        <v>161118</v>
      </c>
      <c r="H1077" s="119"/>
    </row>
    <row r="1078" spans="2:8" x14ac:dyDescent="0.25">
      <c r="B1078" s="2" t="s">
        <v>154</v>
      </c>
      <c r="C1078" s="2" t="s">
        <v>216</v>
      </c>
      <c r="D1078" s="2">
        <v>4787</v>
      </c>
      <c r="E1078" s="2" t="s">
        <v>1217</v>
      </c>
      <c r="F1078" s="2" t="s">
        <v>9</v>
      </c>
      <c r="G1078" s="6">
        <v>11843</v>
      </c>
      <c r="H1078" s="119"/>
    </row>
    <row r="1079" spans="2:8" x14ac:dyDescent="0.25">
      <c r="B1079" s="2" t="s">
        <v>154</v>
      </c>
      <c r="C1079" s="2" t="s">
        <v>693</v>
      </c>
      <c r="D1079" s="2">
        <v>4788</v>
      </c>
      <c r="E1079" s="2" t="s">
        <v>1218</v>
      </c>
      <c r="F1079" s="2" t="s">
        <v>12</v>
      </c>
      <c r="G1079" s="6">
        <v>32919</v>
      </c>
      <c r="H1079" s="119"/>
    </row>
    <row r="1080" spans="2:8" x14ac:dyDescent="0.25">
      <c r="B1080" s="2" t="s">
        <v>154</v>
      </c>
      <c r="C1080" s="2" t="s">
        <v>187</v>
      </c>
      <c r="D1080" s="2">
        <v>4789</v>
      </c>
      <c r="E1080" s="2" t="s">
        <v>1219</v>
      </c>
      <c r="F1080" s="2" t="s">
        <v>12</v>
      </c>
      <c r="G1080" s="6">
        <v>10001</v>
      </c>
      <c r="H1080" s="119"/>
    </row>
    <row r="1081" spans="2:8" x14ac:dyDescent="0.25">
      <c r="B1081" s="2" t="s">
        <v>154</v>
      </c>
      <c r="C1081" s="2" t="s">
        <v>164</v>
      </c>
      <c r="D1081" s="2">
        <v>4790</v>
      </c>
      <c r="E1081" s="2" t="s">
        <v>1220</v>
      </c>
      <c r="F1081" s="2" t="s">
        <v>12</v>
      </c>
      <c r="G1081" s="6">
        <v>9031</v>
      </c>
      <c r="H1081" s="119"/>
    </row>
    <row r="1082" spans="2:8" x14ac:dyDescent="0.25">
      <c r="B1082" s="2" t="s">
        <v>154</v>
      </c>
      <c r="C1082" s="2" t="s">
        <v>164</v>
      </c>
      <c r="D1082" s="2">
        <v>4791</v>
      </c>
      <c r="E1082" s="2" t="s">
        <v>1221</v>
      </c>
      <c r="F1082" s="2" t="s">
        <v>12</v>
      </c>
      <c r="G1082" s="6">
        <v>16907</v>
      </c>
      <c r="H1082" s="119"/>
    </row>
    <row r="1083" spans="2:8" x14ac:dyDescent="0.25">
      <c r="B1083" s="2" t="s">
        <v>154</v>
      </c>
      <c r="C1083" s="2" t="s">
        <v>172</v>
      </c>
      <c r="D1083" s="2">
        <v>4792</v>
      </c>
      <c r="E1083" s="2" t="s">
        <v>1222</v>
      </c>
      <c r="F1083" s="2" t="s">
        <v>159</v>
      </c>
      <c r="G1083" s="6">
        <v>51133</v>
      </c>
      <c r="H1083" s="119"/>
    </row>
    <row r="1084" spans="2:8" x14ac:dyDescent="0.25">
      <c r="B1084" s="2" t="s">
        <v>154</v>
      </c>
      <c r="C1084" s="2" t="s">
        <v>207</v>
      </c>
      <c r="D1084" s="2">
        <v>4794</v>
      </c>
      <c r="E1084" s="2" t="s">
        <v>1223</v>
      </c>
      <c r="F1084" s="2" t="s">
        <v>18</v>
      </c>
      <c r="G1084" s="6">
        <v>116012</v>
      </c>
      <c r="H1084" s="119"/>
    </row>
    <row r="1085" spans="2:8" x14ac:dyDescent="0.25">
      <c r="B1085" s="2" t="s">
        <v>154</v>
      </c>
      <c r="C1085" s="2" t="s">
        <v>207</v>
      </c>
      <c r="D1085" s="2">
        <v>4795</v>
      </c>
      <c r="E1085" s="2" t="s">
        <v>1224</v>
      </c>
      <c r="F1085" s="2" t="s">
        <v>18</v>
      </c>
      <c r="G1085" s="6">
        <v>116012</v>
      </c>
      <c r="H1085" s="119"/>
    </row>
    <row r="1086" spans="2:8" x14ac:dyDescent="0.25">
      <c r="B1086" s="2" t="s">
        <v>154</v>
      </c>
      <c r="C1086" s="2" t="s">
        <v>207</v>
      </c>
      <c r="D1086" s="2">
        <v>4796</v>
      </c>
      <c r="E1086" s="2" t="s">
        <v>1225</v>
      </c>
      <c r="F1086" s="2" t="s">
        <v>9</v>
      </c>
      <c r="G1086" s="6">
        <v>245147</v>
      </c>
      <c r="H1086" s="119"/>
    </row>
    <row r="1087" spans="2:8" x14ac:dyDescent="0.25">
      <c r="B1087" s="2" t="s">
        <v>154</v>
      </c>
      <c r="C1087" s="2" t="s">
        <v>207</v>
      </c>
      <c r="D1087" s="2">
        <v>4797</v>
      </c>
      <c r="E1087" s="2" t="s">
        <v>1226</v>
      </c>
      <c r="F1087" s="2" t="s">
        <v>9</v>
      </c>
      <c r="G1087" s="6">
        <v>130147</v>
      </c>
      <c r="H1087" s="119"/>
    </row>
    <row r="1088" spans="2:8" x14ac:dyDescent="0.25">
      <c r="B1088" s="2" t="s">
        <v>154</v>
      </c>
      <c r="C1088" s="2" t="s">
        <v>207</v>
      </c>
      <c r="D1088" s="2">
        <v>4798</v>
      </c>
      <c r="E1088" s="2" t="s">
        <v>1227</v>
      </c>
      <c r="F1088" s="2" t="s">
        <v>9</v>
      </c>
      <c r="G1088" s="6">
        <v>136808</v>
      </c>
      <c r="H1088" s="119"/>
    </row>
    <row r="1089" spans="2:8" x14ac:dyDescent="0.25">
      <c r="B1089" s="2" t="s">
        <v>154</v>
      </c>
      <c r="C1089" s="2" t="s">
        <v>207</v>
      </c>
      <c r="D1089" s="2">
        <v>4799</v>
      </c>
      <c r="E1089" s="2" t="s">
        <v>1228</v>
      </c>
      <c r="F1089" s="2" t="s">
        <v>9</v>
      </c>
      <c r="G1089" s="6">
        <v>136808</v>
      </c>
      <c r="H1089" s="119"/>
    </row>
    <row r="1090" spans="2:8" x14ac:dyDescent="0.25">
      <c r="B1090" s="2" t="s">
        <v>154</v>
      </c>
      <c r="C1090" s="2" t="s">
        <v>207</v>
      </c>
      <c r="D1090" s="2">
        <v>4800</v>
      </c>
      <c r="E1090" s="2" t="s">
        <v>1229</v>
      </c>
      <c r="F1090" s="2" t="s">
        <v>9</v>
      </c>
      <c r="G1090" s="6">
        <v>136808</v>
      </c>
      <c r="H1090" s="119"/>
    </row>
    <row r="1091" spans="2:8" x14ac:dyDescent="0.25">
      <c r="B1091" s="2" t="s">
        <v>154</v>
      </c>
      <c r="C1091" s="2" t="s">
        <v>216</v>
      </c>
      <c r="D1091" s="2">
        <v>4801</v>
      </c>
      <c r="E1091" s="2" t="s">
        <v>1230</v>
      </c>
      <c r="F1091" s="2" t="s">
        <v>12</v>
      </c>
      <c r="G1091" s="6">
        <v>13469</v>
      </c>
      <c r="H1091" s="119"/>
    </row>
    <row r="1092" spans="2:8" x14ac:dyDescent="0.25">
      <c r="B1092" s="2" t="s">
        <v>154</v>
      </c>
      <c r="C1092" s="2" t="s">
        <v>207</v>
      </c>
      <c r="D1092" s="2">
        <v>4802</v>
      </c>
      <c r="E1092" s="2" t="s">
        <v>1231</v>
      </c>
      <c r="F1092" s="2" t="s">
        <v>9</v>
      </c>
      <c r="G1092" s="6">
        <v>1050000</v>
      </c>
      <c r="H1092" s="119"/>
    </row>
    <row r="1093" spans="2:8" x14ac:dyDescent="0.25">
      <c r="B1093" s="2" t="s">
        <v>154</v>
      </c>
      <c r="C1093" s="2" t="s">
        <v>207</v>
      </c>
      <c r="D1093" s="2">
        <v>4803</v>
      </c>
      <c r="E1093" s="2" t="s">
        <v>1232</v>
      </c>
      <c r="F1093" s="2" t="s">
        <v>9</v>
      </c>
      <c r="G1093" s="6">
        <v>1500000</v>
      </c>
      <c r="H1093" s="119"/>
    </row>
    <row r="1094" spans="2:8" x14ac:dyDescent="0.25">
      <c r="B1094" s="2" t="s">
        <v>154</v>
      </c>
      <c r="C1094" s="2" t="s">
        <v>207</v>
      </c>
      <c r="D1094" s="2">
        <v>4804</v>
      </c>
      <c r="E1094" s="2" t="s">
        <v>1233</v>
      </c>
      <c r="F1094" s="2" t="s">
        <v>9</v>
      </c>
      <c r="G1094" s="6">
        <v>2250000</v>
      </c>
      <c r="H1094" s="119"/>
    </row>
    <row r="1095" spans="2:8" x14ac:dyDescent="0.25">
      <c r="B1095" s="2" t="s">
        <v>154</v>
      </c>
      <c r="C1095" s="2" t="s">
        <v>216</v>
      </c>
      <c r="D1095" s="2">
        <v>4805</v>
      </c>
      <c r="E1095" s="2" t="s">
        <v>1234</v>
      </c>
      <c r="F1095" s="2" t="s">
        <v>12</v>
      </c>
      <c r="G1095" s="6">
        <v>107853</v>
      </c>
      <c r="H1095" s="119"/>
    </row>
    <row r="1096" spans="2:8" x14ac:dyDescent="0.25">
      <c r="B1096" s="2" t="s">
        <v>154</v>
      </c>
      <c r="C1096" s="2" t="s">
        <v>547</v>
      </c>
      <c r="D1096" s="2">
        <v>4806</v>
      </c>
      <c r="E1096" s="2" t="s">
        <v>1235</v>
      </c>
      <c r="F1096" s="2" t="s">
        <v>549</v>
      </c>
      <c r="G1096" s="6">
        <v>227836</v>
      </c>
      <c r="H1096" s="119"/>
    </row>
    <row r="1097" spans="2:8" x14ac:dyDescent="0.25">
      <c r="B1097" s="2" t="s">
        <v>154</v>
      </c>
      <c r="C1097" s="2" t="s">
        <v>547</v>
      </c>
      <c r="D1097" s="2">
        <v>4807</v>
      </c>
      <c r="E1097" s="2" t="s">
        <v>1235</v>
      </c>
      <c r="F1097" s="2" t="s">
        <v>838</v>
      </c>
      <c r="G1097" s="6">
        <v>28480</v>
      </c>
      <c r="H1097" s="119"/>
    </row>
    <row r="1098" spans="2:8" x14ac:dyDescent="0.25">
      <c r="B1098" s="2" t="s">
        <v>154</v>
      </c>
      <c r="C1098" s="2" t="s">
        <v>216</v>
      </c>
      <c r="D1098" s="2">
        <v>4808</v>
      </c>
      <c r="E1098" s="2" t="s">
        <v>1236</v>
      </c>
      <c r="F1098" s="2" t="s">
        <v>12</v>
      </c>
      <c r="G1098" s="6">
        <v>118829</v>
      </c>
      <c r="H1098" s="119"/>
    </row>
    <row r="1099" spans="2:8" x14ac:dyDescent="0.25">
      <c r="B1099" s="2" t="s">
        <v>154</v>
      </c>
      <c r="C1099" s="2" t="s">
        <v>216</v>
      </c>
      <c r="D1099" s="2">
        <v>4809</v>
      </c>
      <c r="E1099" s="2" t="s">
        <v>1237</v>
      </c>
      <c r="F1099" s="2" t="s">
        <v>12</v>
      </c>
      <c r="G1099" s="6">
        <v>166292</v>
      </c>
      <c r="H1099" s="119"/>
    </row>
    <row r="1100" spans="2:8" x14ac:dyDescent="0.25">
      <c r="B1100" s="2" t="s">
        <v>154</v>
      </c>
      <c r="C1100" s="2" t="s">
        <v>216</v>
      </c>
      <c r="D1100" s="2">
        <v>4810</v>
      </c>
      <c r="E1100" s="2" t="s">
        <v>1238</v>
      </c>
      <c r="F1100" s="2" t="s">
        <v>12</v>
      </c>
      <c r="G1100" s="6">
        <v>235435</v>
      </c>
      <c r="H1100" s="119"/>
    </row>
    <row r="1101" spans="2:8" x14ac:dyDescent="0.25">
      <c r="B1101" s="2" t="s">
        <v>154</v>
      </c>
      <c r="C1101" s="2" t="s">
        <v>174</v>
      </c>
      <c r="D1101" s="2">
        <v>4812</v>
      </c>
      <c r="E1101" s="2" t="s">
        <v>1239</v>
      </c>
      <c r="F1101" s="2" t="s">
        <v>12</v>
      </c>
      <c r="G1101" s="6">
        <v>150182</v>
      </c>
      <c r="H1101" s="119"/>
    </row>
    <row r="1102" spans="2:8" x14ac:dyDescent="0.25">
      <c r="B1102" s="2" t="s">
        <v>154</v>
      </c>
      <c r="C1102" s="2" t="s">
        <v>368</v>
      </c>
      <c r="D1102" s="2">
        <v>4813</v>
      </c>
      <c r="E1102" s="2" t="s">
        <v>1240</v>
      </c>
      <c r="F1102" s="2" t="s">
        <v>9</v>
      </c>
      <c r="G1102" s="6">
        <v>17304</v>
      </c>
      <c r="H1102" s="119"/>
    </row>
    <row r="1103" spans="2:8" x14ac:dyDescent="0.25">
      <c r="B1103" s="2" t="s">
        <v>154</v>
      </c>
      <c r="C1103" s="2" t="s">
        <v>383</v>
      </c>
      <c r="D1103" s="2">
        <v>4814</v>
      </c>
      <c r="E1103" s="2" t="s">
        <v>1241</v>
      </c>
      <c r="F1103" s="2" t="s">
        <v>12</v>
      </c>
      <c r="G1103" s="6">
        <v>7637</v>
      </c>
      <c r="H1103" s="119"/>
    </row>
    <row r="1104" spans="2:8" x14ac:dyDescent="0.25">
      <c r="B1104" s="2" t="s">
        <v>154</v>
      </c>
      <c r="C1104" s="2" t="s">
        <v>1035</v>
      </c>
      <c r="D1104" s="2">
        <v>4815</v>
      </c>
      <c r="E1104" s="2" t="s">
        <v>1242</v>
      </c>
      <c r="F1104" s="2" t="s">
        <v>18</v>
      </c>
      <c r="G1104" s="6">
        <v>1807</v>
      </c>
      <c r="H1104" s="119"/>
    </row>
    <row r="1105" spans="2:8" x14ac:dyDescent="0.25">
      <c r="B1105" s="2" t="s">
        <v>154</v>
      </c>
      <c r="C1105" s="2" t="s">
        <v>1038</v>
      </c>
      <c r="D1105" s="2">
        <v>4816</v>
      </c>
      <c r="E1105" s="2" t="s">
        <v>1243</v>
      </c>
      <c r="F1105" s="2" t="s">
        <v>12</v>
      </c>
      <c r="G1105" s="6">
        <v>13453</v>
      </c>
      <c r="H1105" s="119"/>
    </row>
    <row r="1106" spans="2:8" x14ac:dyDescent="0.25">
      <c r="B1106" s="2" t="s">
        <v>154</v>
      </c>
      <c r="C1106" s="2" t="s">
        <v>1035</v>
      </c>
      <c r="D1106" s="2">
        <v>4817</v>
      </c>
      <c r="E1106" s="2" t="s">
        <v>1244</v>
      </c>
      <c r="F1106" s="2" t="s">
        <v>18</v>
      </c>
      <c r="G1106" s="6">
        <v>5316</v>
      </c>
      <c r="H1106" s="119"/>
    </row>
    <row r="1107" spans="2:8" x14ac:dyDescent="0.25">
      <c r="B1107" s="2" t="s">
        <v>154</v>
      </c>
      <c r="C1107" s="2" t="s">
        <v>1035</v>
      </c>
      <c r="D1107" s="2">
        <v>4818</v>
      </c>
      <c r="E1107" s="2" t="s">
        <v>1245</v>
      </c>
      <c r="F1107" s="2" t="s">
        <v>18</v>
      </c>
      <c r="G1107" s="6">
        <v>62551</v>
      </c>
      <c r="H1107" s="119"/>
    </row>
    <row r="1108" spans="2:8" x14ac:dyDescent="0.25">
      <c r="B1108" s="2" t="s">
        <v>154</v>
      </c>
      <c r="C1108" s="2" t="s">
        <v>1038</v>
      </c>
      <c r="D1108" s="2">
        <v>4819</v>
      </c>
      <c r="E1108" s="2" t="s">
        <v>1246</v>
      </c>
      <c r="F1108" s="2" t="s">
        <v>12</v>
      </c>
      <c r="G1108" s="6">
        <v>96928</v>
      </c>
      <c r="H1108" s="119"/>
    </row>
    <row r="1109" spans="2:8" x14ac:dyDescent="0.25">
      <c r="B1109" s="2" t="s">
        <v>154</v>
      </c>
      <c r="C1109" s="2" t="s">
        <v>1035</v>
      </c>
      <c r="D1109" s="2">
        <v>4820</v>
      </c>
      <c r="E1109" s="2" t="s">
        <v>1247</v>
      </c>
      <c r="F1109" s="2" t="s">
        <v>18</v>
      </c>
      <c r="G1109" s="6">
        <v>99300</v>
      </c>
      <c r="H1109" s="119"/>
    </row>
    <row r="1110" spans="2:8" x14ac:dyDescent="0.25">
      <c r="B1110" s="2" t="s">
        <v>154</v>
      </c>
      <c r="C1110" s="2" t="s">
        <v>1035</v>
      </c>
      <c r="D1110" s="2">
        <v>4821</v>
      </c>
      <c r="E1110" s="2" t="s">
        <v>1248</v>
      </c>
      <c r="F1110" s="2" t="s">
        <v>18</v>
      </c>
      <c r="G1110" s="6">
        <v>116267</v>
      </c>
      <c r="H1110" s="119"/>
    </row>
    <row r="1111" spans="2:8" x14ac:dyDescent="0.25">
      <c r="B1111" s="2" t="s">
        <v>154</v>
      </c>
      <c r="C1111" s="2" t="s">
        <v>1035</v>
      </c>
      <c r="D1111" s="2">
        <v>4822</v>
      </c>
      <c r="E1111" s="2" t="s">
        <v>1249</v>
      </c>
      <c r="F1111" s="2" t="s">
        <v>18</v>
      </c>
      <c r="G1111" s="6">
        <v>115483</v>
      </c>
      <c r="H1111" s="119"/>
    </row>
    <row r="1112" spans="2:8" x14ac:dyDescent="0.25">
      <c r="B1112" s="2" t="s">
        <v>154</v>
      </c>
      <c r="C1112" s="2" t="s">
        <v>1035</v>
      </c>
      <c r="D1112" s="2">
        <v>4823</v>
      </c>
      <c r="E1112" s="2" t="s">
        <v>1250</v>
      </c>
      <c r="F1112" s="2" t="s">
        <v>18</v>
      </c>
      <c r="G1112" s="6">
        <v>130161</v>
      </c>
      <c r="H1112" s="119"/>
    </row>
    <row r="1113" spans="2:8" x14ac:dyDescent="0.25">
      <c r="B1113" s="2" t="s">
        <v>154</v>
      </c>
      <c r="C1113" s="2" t="s">
        <v>1035</v>
      </c>
      <c r="D1113" s="2">
        <v>4824</v>
      </c>
      <c r="E1113" s="2" t="s">
        <v>1251</v>
      </c>
      <c r="F1113" s="2" t="s">
        <v>18</v>
      </c>
      <c r="G1113" s="6">
        <v>111868</v>
      </c>
      <c r="H1113" s="119"/>
    </row>
    <row r="1114" spans="2:8" x14ac:dyDescent="0.25">
      <c r="B1114" s="2" t="s">
        <v>154</v>
      </c>
      <c r="C1114" s="2" t="s">
        <v>1038</v>
      </c>
      <c r="D1114" s="2">
        <v>4825</v>
      </c>
      <c r="E1114" s="2" t="s">
        <v>1252</v>
      </c>
      <c r="F1114" s="2" t="s">
        <v>12</v>
      </c>
      <c r="G1114" s="6">
        <v>190637</v>
      </c>
      <c r="H1114" s="119"/>
    </row>
    <row r="1115" spans="2:8" x14ac:dyDescent="0.25">
      <c r="B1115" s="2" t="s">
        <v>154</v>
      </c>
      <c r="C1115" s="2" t="s">
        <v>209</v>
      </c>
      <c r="D1115" s="2">
        <v>4826</v>
      </c>
      <c r="E1115" s="2" t="s">
        <v>49</v>
      </c>
      <c r="F1115" s="2" t="s">
        <v>9</v>
      </c>
      <c r="G1115" s="6">
        <v>38961</v>
      </c>
      <c r="H1115" s="119"/>
    </row>
    <row r="1116" spans="2:8" x14ac:dyDescent="0.25">
      <c r="B1116" s="2" t="s">
        <v>154</v>
      </c>
      <c r="C1116" s="2" t="s">
        <v>209</v>
      </c>
      <c r="D1116" s="2">
        <v>4827</v>
      </c>
      <c r="E1116" s="2" t="s">
        <v>1253</v>
      </c>
      <c r="F1116" s="2" t="s">
        <v>9</v>
      </c>
      <c r="G1116" s="6">
        <v>4344</v>
      </c>
      <c r="H1116" s="119"/>
    </row>
    <row r="1117" spans="2:8" x14ac:dyDescent="0.25">
      <c r="B1117" s="2" t="s">
        <v>154</v>
      </c>
      <c r="C1117" s="2" t="s">
        <v>564</v>
      </c>
      <c r="D1117" s="2">
        <v>4828</v>
      </c>
      <c r="E1117" s="2" t="s">
        <v>1254</v>
      </c>
      <c r="F1117" s="2" t="s">
        <v>12</v>
      </c>
      <c r="G1117" s="6">
        <v>17326</v>
      </c>
      <c r="H1117" s="119"/>
    </row>
    <row r="1118" spans="2:8" x14ac:dyDescent="0.25">
      <c r="B1118" s="2" t="s">
        <v>154</v>
      </c>
      <c r="C1118" s="2" t="s">
        <v>223</v>
      </c>
      <c r="D1118" s="2">
        <v>4829</v>
      </c>
      <c r="E1118" s="2" t="s">
        <v>1255</v>
      </c>
      <c r="F1118" s="2" t="s">
        <v>159</v>
      </c>
      <c r="G1118" s="6">
        <v>792788</v>
      </c>
      <c r="H1118" s="119"/>
    </row>
    <row r="1119" spans="2:8" x14ac:dyDescent="0.25">
      <c r="B1119" s="2" t="s">
        <v>154</v>
      </c>
      <c r="C1119" s="2" t="s">
        <v>1256</v>
      </c>
      <c r="D1119" s="2">
        <v>4830</v>
      </c>
      <c r="E1119" s="2" t="s">
        <v>1257</v>
      </c>
      <c r="F1119" s="2" t="s">
        <v>18</v>
      </c>
      <c r="G1119" s="6">
        <v>5097</v>
      </c>
      <c r="H1119" s="119"/>
    </row>
    <row r="1120" spans="2:8" x14ac:dyDescent="0.25">
      <c r="B1120" s="2" t="s">
        <v>154</v>
      </c>
      <c r="C1120" s="2" t="s">
        <v>1256</v>
      </c>
      <c r="D1120" s="2">
        <v>4831</v>
      </c>
      <c r="E1120" s="2" t="s">
        <v>1258</v>
      </c>
      <c r="F1120" s="2" t="s">
        <v>18</v>
      </c>
      <c r="G1120" s="6">
        <v>100312</v>
      </c>
      <c r="H1120" s="119"/>
    </row>
    <row r="1121" spans="2:8" x14ac:dyDescent="0.25">
      <c r="B1121" s="2" t="s">
        <v>154</v>
      </c>
      <c r="C1121" s="2" t="s">
        <v>209</v>
      </c>
      <c r="D1121" s="2">
        <v>4832</v>
      </c>
      <c r="E1121" s="2" t="s">
        <v>50</v>
      </c>
      <c r="F1121" s="2" t="s">
        <v>9</v>
      </c>
      <c r="G1121" s="6">
        <v>51047</v>
      </c>
      <c r="H1121" s="119"/>
    </row>
    <row r="1122" spans="2:8" x14ac:dyDescent="0.25">
      <c r="B1122" s="2" t="s">
        <v>154</v>
      </c>
      <c r="C1122" s="2" t="s">
        <v>368</v>
      </c>
      <c r="D1122" s="2">
        <v>4833</v>
      </c>
      <c r="E1122" s="2" t="s">
        <v>1259</v>
      </c>
      <c r="F1122" s="2" t="s">
        <v>9</v>
      </c>
      <c r="G1122" s="6">
        <v>6997</v>
      </c>
      <c r="H1122" s="119"/>
    </row>
    <row r="1123" spans="2:8" x14ac:dyDescent="0.25">
      <c r="B1123" s="2" t="s">
        <v>154</v>
      </c>
      <c r="C1123" s="2" t="s">
        <v>174</v>
      </c>
      <c r="D1123" s="2">
        <v>4834</v>
      </c>
      <c r="E1123" s="2" t="s">
        <v>1260</v>
      </c>
      <c r="F1123" s="2" t="s">
        <v>9</v>
      </c>
      <c r="G1123" s="6">
        <v>91827</v>
      </c>
      <c r="H1123" s="119"/>
    </row>
    <row r="1124" spans="2:8" x14ac:dyDescent="0.25">
      <c r="B1124" s="2" t="s">
        <v>154</v>
      </c>
      <c r="C1124" s="2" t="s">
        <v>391</v>
      </c>
      <c r="D1124" s="2">
        <v>4835</v>
      </c>
      <c r="E1124" s="2" t="s">
        <v>1261</v>
      </c>
      <c r="F1124" s="2" t="s">
        <v>159</v>
      </c>
      <c r="G1124" s="6">
        <v>209224</v>
      </c>
      <c r="H1124" s="119"/>
    </row>
    <row r="1125" spans="2:8" x14ac:dyDescent="0.25">
      <c r="B1125" s="2" t="s">
        <v>154</v>
      </c>
      <c r="C1125" s="2" t="s">
        <v>391</v>
      </c>
      <c r="D1125" s="2">
        <v>4836</v>
      </c>
      <c r="E1125" s="2" t="s">
        <v>1262</v>
      </c>
      <c r="F1125" s="2" t="s">
        <v>159</v>
      </c>
      <c r="G1125" s="6">
        <v>254911</v>
      </c>
      <c r="H1125" s="119"/>
    </row>
    <row r="1126" spans="2:8" x14ac:dyDescent="0.25">
      <c r="B1126" s="2" t="s">
        <v>154</v>
      </c>
      <c r="C1126" s="2" t="s">
        <v>172</v>
      </c>
      <c r="D1126" s="2">
        <v>4837</v>
      </c>
      <c r="E1126" s="2" t="s">
        <v>1263</v>
      </c>
      <c r="F1126" s="2" t="s">
        <v>159</v>
      </c>
      <c r="G1126" s="6">
        <v>132499</v>
      </c>
      <c r="H1126" s="119"/>
    </row>
    <row r="1127" spans="2:8" x14ac:dyDescent="0.25">
      <c r="B1127" s="2" t="s">
        <v>154</v>
      </c>
      <c r="C1127" s="2" t="s">
        <v>391</v>
      </c>
      <c r="D1127" s="2">
        <v>4838</v>
      </c>
      <c r="E1127" s="2" t="s">
        <v>1264</v>
      </c>
      <c r="F1127" s="2" t="s">
        <v>159</v>
      </c>
      <c r="G1127" s="6">
        <v>94070</v>
      </c>
      <c r="H1127" s="119"/>
    </row>
    <row r="1128" spans="2:8" x14ac:dyDescent="0.25">
      <c r="B1128" s="2" t="s">
        <v>154</v>
      </c>
      <c r="C1128" s="2" t="s">
        <v>216</v>
      </c>
      <c r="D1128" s="2">
        <v>4839</v>
      </c>
      <c r="E1128" s="2" t="s">
        <v>1265</v>
      </c>
      <c r="F1128" s="2" t="s">
        <v>9</v>
      </c>
      <c r="G1128" s="6">
        <v>397692</v>
      </c>
      <c r="H1128" s="119"/>
    </row>
    <row r="1129" spans="2:8" x14ac:dyDescent="0.25">
      <c r="B1129" s="2" t="s">
        <v>154</v>
      </c>
      <c r="C1129" s="2" t="s">
        <v>216</v>
      </c>
      <c r="D1129" s="2">
        <v>4840</v>
      </c>
      <c r="E1129" s="2" t="s">
        <v>1266</v>
      </c>
      <c r="F1129" s="2" t="s">
        <v>9</v>
      </c>
      <c r="G1129" s="6">
        <v>105083</v>
      </c>
      <c r="H1129" s="119"/>
    </row>
    <row r="1130" spans="2:8" x14ac:dyDescent="0.25">
      <c r="B1130" s="2" t="s">
        <v>154</v>
      </c>
      <c r="C1130" s="2" t="s">
        <v>216</v>
      </c>
      <c r="D1130" s="2">
        <v>4841</v>
      </c>
      <c r="E1130" s="2" t="s">
        <v>1267</v>
      </c>
      <c r="F1130" s="2" t="s">
        <v>9</v>
      </c>
      <c r="G1130" s="6">
        <v>171687</v>
      </c>
      <c r="H1130" s="119"/>
    </row>
    <row r="1131" spans="2:8" x14ac:dyDescent="0.25">
      <c r="B1131" s="2" t="s">
        <v>154</v>
      </c>
      <c r="C1131" s="2" t="s">
        <v>216</v>
      </c>
      <c r="D1131" s="2">
        <v>4842</v>
      </c>
      <c r="E1131" s="2" t="s">
        <v>1268</v>
      </c>
      <c r="F1131" s="2" t="s">
        <v>9</v>
      </c>
      <c r="G1131" s="6">
        <v>247720</v>
      </c>
      <c r="H1131" s="119"/>
    </row>
    <row r="1132" spans="2:8" x14ac:dyDescent="0.25">
      <c r="B1132" s="2" t="s">
        <v>154</v>
      </c>
      <c r="C1132" s="2" t="s">
        <v>216</v>
      </c>
      <c r="D1132" s="2">
        <v>4843</v>
      </c>
      <c r="E1132" s="2" t="s">
        <v>1269</v>
      </c>
      <c r="F1132" s="2" t="s">
        <v>9</v>
      </c>
      <c r="G1132" s="6">
        <v>159321</v>
      </c>
      <c r="H1132" s="119"/>
    </row>
    <row r="1133" spans="2:8" x14ac:dyDescent="0.25">
      <c r="B1133" s="2" t="s">
        <v>154</v>
      </c>
      <c r="C1133" s="2" t="s">
        <v>216</v>
      </c>
      <c r="D1133" s="2">
        <v>4844</v>
      </c>
      <c r="E1133" s="2" t="s">
        <v>1270</v>
      </c>
      <c r="F1133" s="2" t="s">
        <v>9</v>
      </c>
      <c r="G1133" s="6">
        <v>2026986</v>
      </c>
      <c r="H1133" s="119"/>
    </row>
    <row r="1134" spans="2:8" x14ac:dyDescent="0.25">
      <c r="B1134" s="2" t="s">
        <v>154</v>
      </c>
      <c r="C1134" s="2" t="s">
        <v>216</v>
      </c>
      <c r="D1134" s="2">
        <v>4845</v>
      </c>
      <c r="E1134" s="2" t="s">
        <v>1271</v>
      </c>
      <c r="F1134" s="2" t="s">
        <v>9</v>
      </c>
      <c r="G1134" s="6">
        <v>714968</v>
      </c>
      <c r="H1134" s="119"/>
    </row>
    <row r="1135" spans="2:8" x14ac:dyDescent="0.25">
      <c r="B1135" s="2" t="s">
        <v>154</v>
      </c>
      <c r="C1135" s="2" t="s">
        <v>160</v>
      </c>
      <c r="D1135" s="2">
        <v>4846</v>
      </c>
      <c r="E1135" s="2" t="s">
        <v>1272</v>
      </c>
      <c r="F1135" s="2" t="s">
        <v>9</v>
      </c>
      <c r="G1135" s="6">
        <v>84423</v>
      </c>
      <c r="H1135" s="119"/>
    </row>
    <row r="1136" spans="2:8" x14ac:dyDescent="0.25">
      <c r="B1136" s="2" t="s">
        <v>154</v>
      </c>
      <c r="C1136" s="2" t="s">
        <v>160</v>
      </c>
      <c r="D1136" s="2">
        <v>4848</v>
      </c>
      <c r="E1136" s="2" t="s">
        <v>1273</v>
      </c>
      <c r="F1136" s="2" t="s">
        <v>12</v>
      </c>
      <c r="G1136" s="6">
        <v>5823</v>
      </c>
      <c r="H1136" s="119"/>
    </row>
    <row r="1137" spans="2:8" x14ac:dyDescent="0.25">
      <c r="B1137" s="2" t="s">
        <v>154</v>
      </c>
      <c r="C1137" s="2" t="s">
        <v>160</v>
      </c>
      <c r="D1137" s="2">
        <v>4849</v>
      </c>
      <c r="E1137" s="2" t="s">
        <v>1274</v>
      </c>
      <c r="F1137" s="2" t="s">
        <v>12</v>
      </c>
      <c r="G1137" s="6">
        <v>1688</v>
      </c>
      <c r="H1137" s="119"/>
    </row>
    <row r="1138" spans="2:8" x14ac:dyDescent="0.25">
      <c r="B1138" s="2" t="s">
        <v>154</v>
      </c>
      <c r="C1138" s="2" t="s">
        <v>160</v>
      </c>
      <c r="D1138" s="2">
        <v>4850</v>
      </c>
      <c r="E1138" s="2" t="s">
        <v>1275</v>
      </c>
      <c r="F1138" s="2" t="s">
        <v>159</v>
      </c>
      <c r="G1138" s="6">
        <v>187636</v>
      </c>
      <c r="H1138" s="119"/>
    </row>
    <row r="1139" spans="2:8" x14ac:dyDescent="0.25">
      <c r="B1139" s="2" t="s">
        <v>154</v>
      </c>
      <c r="C1139" s="2" t="s">
        <v>216</v>
      </c>
      <c r="D1139" s="2">
        <v>4851</v>
      </c>
      <c r="E1139" s="2" t="s">
        <v>1276</v>
      </c>
      <c r="F1139" s="2" t="s">
        <v>9</v>
      </c>
      <c r="G1139" s="6">
        <v>21760</v>
      </c>
      <c r="H1139" s="119"/>
    </row>
    <row r="1140" spans="2:8" x14ac:dyDescent="0.25">
      <c r="B1140" s="2" t="s">
        <v>154</v>
      </c>
      <c r="C1140" s="2" t="s">
        <v>223</v>
      </c>
      <c r="D1140" s="2">
        <v>4852</v>
      </c>
      <c r="E1140" s="2" t="s">
        <v>1277</v>
      </c>
      <c r="F1140" s="2" t="s">
        <v>159</v>
      </c>
      <c r="G1140" s="6">
        <v>468254</v>
      </c>
      <c r="H1140" s="119"/>
    </row>
    <row r="1141" spans="2:8" x14ac:dyDescent="0.25">
      <c r="B1141" s="2" t="s">
        <v>154</v>
      </c>
      <c r="C1141" s="2" t="s">
        <v>223</v>
      </c>
      <c r="D1141" s="2">
        <v>4853</v>
      </c>
      <c r="E1141" s="2" t="s">
        <v>1278</v>
      </c>
      <c r="F1141" s="2" t="s">
        <v>159</v>
      </c>
      <c r="G1141" s="6">
        <v>484967</v>
      </c>
      <c r="H1141" s="119"/>
    </row>
    <row r="1142" spans="2:8" x14ac:dyDescent="0.25">
      <c r="B1142" s="2" t="s">
        <v>154</v>
      </c>
      <c r="C1142" s="2" t="s">
        <v>223</v>
      </c>
      <c r="D1142" s="2">
        <v>4854</v>
      </c>
      <c r="E1142" s="2" t="s">
        <v>1279</v>
      </c>
      <c r="F1142" s="2" t="s">
        <v>159</v>
      </c>
      <c r="G1142" s="6">
        <v>501645</v>
      </c>
      <c r="H1142" s="119"/>
    </row>
    <row r="1143" spans="2:8" x14ac:dyDescent="0.25">
      <c r="B1143" s="2" t="s">
        <v>154</v>
      </c>
      <c r="C1143" s="2" t="s">
        <v>383</v>
      </c>
      <c r="D1143" s="2">
        <v>4855</v>
      </c>
      <c r="E1143" s="2" t="s">
        <v>1280</v>
      </c>
      <c r="F1143" s="2" t="s">
        <v>18</v>
      </c>
      <c r="G1143" s="6">
        <v>42089</v>
      </c>
      <c r="H1143" s="119"/>
    </row>
    <row r="1144" spans="2:8" x14ac:dyDescent="0.25">
      <c r="B1144" s="2" t="s">
        <v>154</v>
      </c>
      <c r="C1144" s="2" t="s">
        <v>193</v>
      </c>
      <c r="D1144" s="2">
        <v>4856</v>
      </c>
      <c r="E1144" s="2" t="s">
        <v>1281</v>
      </c>
      <c r="F1144" s="2" t="s">
        <v>18</v>
      </c>
      <c r="G1144" s="6">
        <v>73520</v>
      </c>
      <c r="H1144" s="119"/>
    </row>
    <row r="1145" spans="2:8" x14ac:dyDescent="0.25">
      <c r="B1145" s="2" t="s">
        <v>154</v>
      </c>
      <c r="C1145" s="2" t="s">
        <v>542</v>
      </c>
      <c r="D1145" s="2">
        <v>4857</v>
      </c>
      <c r="E1145" s="2" t="s">
        <v>1282</v>
      </c>
      <c r="F1145" s="2" t="s">
        <v>18</v>
      </c>
      <c r="G1145" s="6">
        <v>1448</v>
      </c>
      <c r="H1145" s="119"/>
    </row>
    <row r="1146" spans="2:8" x14ac:dyDescent="0.25">
      <c r="B1146" s="2" t="s">
        <v>154</v>
      </c>
      <c r="C1146" s="2" t="s">
        <v>216</v>
      </c>
      <c r="D1146" s="2">
        <v>4858</v>
      </c>
      <c r="E1146" s="2" t="s">
        <v>1283</v>
      </c>
      <c r="F1146" s="2" t="s">
        <v>9</v>
      </c>
      <c r="G1146" s="6">
        <v>644796</v>
      </c>
      <c r="H1146" s="119"/>
    </row>
    <row r="1147" spans="2:8" x14ac:dyDescent="0.25">
      <c r="B1147" s="2" t="s">
        <v>154</v>
      </c>
      <c r="C1147" s="2" t="s">
        <v>174</v>
      </c>
      <c r="D1147" s="2">
        <v>4859</v>
      </c>
      <c r="E1147" s="2" t="s">
        <v>1284</v>
      </c>
      <c r="F1147" s="2" t="s">
        <v>12</v>
      </c>
      <c r="G1147" s="6">
        <v>24336</v>
      </c>
      <c r="H1147" s="119"/>
    </row>
    <row r="1148" spans="2:8" x14ac:dyDescent="0.25">
      <c r="B1148" s="2" t="s">
        <v>154</v>
      </c>
      <c r="C1148" s="2" t="s">
        <v>209</v>
      </c>
      <c r="D1148" s="2">
        <v>4860</v>
      </c>
      <c r="E1148" s="2" t="s">
        <v>22</v>
      </c>
      <c r="F1148" s="2" t="s">
        <v>1285</v>
      </c>
      <c r="G1148" s="6">
        <v>58197</v>
      </c>
      <c r="H1148" s="119"/>
    </row>
    <row r="1149" spans="2:8" x14ac:dyDescent="0.25">
      <c r="B1149" s="2" t="s">
        <v>154</v>
      </c>
      <c r="C1149" s="2" t="s">
        <v>399</v>
      </c>
      <c r="D1149" s="2">
        <v>4861</v>
      </c>
      <c r="E1149" s="2" t="s">
        <v>1286</v>
      </c>
      <c r="F1149" s="2" t="s">
        <v>18</v>
      </c>
      <c r="G1149" s="6">
        <v>98344</v>
      </c>
      <c r="H1149" s="119"/>
    </row>
    <row r="1150" spans="2:8" x14ac:dyDescent="0.25">
      <c r="B1150" s="2" t="s">
        <v>154</v>
      </c>
      <c r="C1150" s="2" t="s">
        <v>176</v>
      </c>
      <c r="D1150" s="2">
        <v>4862</v>
      </c>
      <c r="E1150" s="2" t="s">
        <v>1287</v>
      </c>
      <c r="F1150" s="2" t="s">
        <v>12</v>
      </c>
      <c r="G1150" s="6">
        <v>652338</v>
      </c>
      <c r="H1150" s="119"/>
    </row>
    <row r="1151" spans="2:8" x14ac:dyDescent="0.25">
      <c r="B1151" s="2" t="s">
        <v>154</v>
      </c>
      <c r="C1151" s="2" t="s">
        <v>209</v>
      </c>
      <c r="D1151" s="2">
        <v>4863</v>
      </c>
      <c r="E1151" s="2" t="s">
        <v>23</v>
      </c>
      <c r="F1151" s="2" t="s">
        <v>12</v>
      </c>
      <c r="G1151" s="6">
        <v>12175</v>
      </c>
      <c r="H1151" s="119"/>
    </row>
    <row r="1152" spans="2:8" x14ac:dyDescent="0.25">
      <c r="B1152" s="2" t="s">
        <v>154</v>
      </c>
      <c r="C1152" s="2" t="s">
        <v>209</v>
      </c>
      <c r="D1152" s="2">
        <v>4864</v>
      </c>
      <c r="E1152" s="2" t="s">
        <v>24</v>
      </c>
      <c r="F1152" s="2" t="s">
        <v>12</v>
      </c>
      <c r="G1152" s="6">
        <v>16234</v>
      </c>
      <c r="H1152" s="119"/>
    </row>
    <row r="1153" spans="2:8" x14ac:dyDescent="0.25">
      <c r="B1153" s="2" t="s">
        <v>154</v>
      </c>
      <c r="C1153" s="2" t="s">
        <v>209</v>
      </c>
      <c r="D1153" s="2">
        <v>4865</v>
      </c>
      <c r="E1153" s="2" t="s">
        <v>25</v>
      </c>
      <c r="F1153" s="2" t="s">
        <v>12</v>
      </c>
      <c r="G1153" s="6">
        <v>8117</v>
      </c>
      <c r="H1153" s="119"/>
    </row>
    <row r="1154" spans="2:8" x14ac:dyDescent="0.25">
      <c r="B1154" s="2" t="s">
        <v>154</v>
      </c>
      <c r="C1154" s="2" t="s">
        <v>209</v>
      </c>
      <c r="D1154" s="2">
        <v>4866</v>
      </c>
      <c r="E1154" s="2" t="s">
        <v>1288</v>
      </c>
      <c r="F1154" s="2" t="s">
        <v>12</v>
      </c>
      <c r="G1154" s="6">
        <v>16234</v>
      </c>
      <c r="H1154" s="119"/>
    </row>
    <row r="1155" spans="2:8" x14ac:dyDescent="0.25">
      <c r="B1155" s="2" t="s">
        <v>154</v>
      </c>
      <c r="C1155" s="2" t="s">
        <v>209</v>
      </c>
      <c r="D1155" s="2">
        <v>4867</v>
      </c>
      <c r="E1155" s="2" t="s">
        <v>26</v>
      </c>
      <c r="F1155" s="2" t="s">
        <v>12</v>
      </c>
      <c r="G1155" s="6">
        <v>24350</v>
      </c>
      <c r="H1155" s="119"/>
    </row>
    <row r="1156" spans="2:8" x14ac:dyDescent="0.25">
      <c r="B1156" s="2" t="s">
        <v>154</v>
      </c>
      <c r="C1156" s="2" t="s">
        <v>209</v>
      </c>
      <c r="D1156" s="2">
        <v>4868</v>
      </c>
      <c r="E1156" s="2" t="s">
        <v>1289</v>
      </c>
      <c r="F1156" s="2" t="s">
        <v>12</v>
      </c>
      <c r="G1156" s="6">
        <v>1249</v>
      </c>
      <c r="H1156" s="119"/>
    </row>
    <row r="1157" spans="2:8" x14ac:dyDescent="0.25">
      <c r="B1157" s="2" t="s">
        <v>154</v>
      </c>
      <c r="C1157" s="2" t="s">
        <v>160</v>
      </c>
      <c r="D1157" s="2">
        <v>4869</v>
      </c>
      <c r="E1157" s="2" t="s">
        <v>1290</v>
      </c>
      <c r="F1157" s="2" t="s">
        <v>9</v>
      </c>
      <c r="G1157" s="6">
        <v>42212</v>
      </c>
      <c r="H1157" s="119"/>
    </row>
    <row r="1158" spans="2:8" x14ac:dyDescent="0.25">
      <c r="B1158" s="2" t="s">
        <v>154</v>
      </c>
      <c r="C1158" s="2" t="s">
        <v>160</v>
      </c>
      <c r="D1158" s="2">
        <v>4870</v>
      </c>
      <c r="E1158" s="2" t="s">
        <v>1291</v>
      </c>
      <c r="F1158" s="2" t="s">
        <v>9</v>
      </c>
      <c r="G1158" s="6">
        <v>42212</v>
      </c>
      <c r="H1158" s="119"/>
    </row>
    <row r="1159" spans="2:8" x14ac:dyDescent="0.25">
      <c r="B1159" s="2" t="s">
        <v>154</v>
      </c>
      <c r="C1159" s="2" t="s">
        <v>160</v>
      </c>
      <c r="D1159" s="2">
        <v>4871</v>
      </c>
      <c r="E1159" s="2" t="s">
        <v>1292</v>
      </c>
      <c r="F1159" s="2" t="s">
        <v>9</v>
      </c>
      <c r="G1159" s="6">
        <v>21106</v>
      </c>
      <c r="H1159" s="119"/>
    </row>
    <row r="1160" spans="2:8" x14ac:dyDescent="0.25">
      <c r="B1160" s="2" t="s">
        <v>154</v>
      </c>
      <c r="C1160" s="2" t="s">
        <v>216</v>
      </c>
      <c r="D1160" s="2">
        <v>4872</v>
      </c>
      <c r="E1160" s="2" t="s">
        <v>1293</v>
      </c>
      <c r="F1160" s="2" t="s">
        <v>9</v>
      </c>
      <c r="G1160" s="6">
        <v>121154</v>
      </c>
      <c r="H1160" s="119"/>
    </row>
    <row r="1161" spans="2:8" x14ac:dyDescent="0.25">
      <c r="B1161" s="2" t="s">
        <v>154</v>
      </c>
      <c r="C1161" s="2" t="s">
        <v>216</v>
      </c>
      <c r="D1161" s="2">
        <v>4873</v>
      </c>
      <c r="E1161" s="2" t="s">
        <v>1294</v>
      </c>
      <c r="F1161" s="2" t="s">
        <v>9</v>
      </c>
      <c r="G1161" s="6">
        <v>349270</v>
      </c>
      <c r="H1161" s="119"/>
    </row>
    <row r="1162" spans="2:8" x14ac:dyDescent="0.25">
      <c r="B1162" s="2" t="s">
        <v>154</v>
      </c>
      <c r="C1162" s="2" t="s">
        <v>216</v>
      </c>
      <c r="D1162" s="2">
        <v>4874</v>
      </c>
      <c r="E1162" s="2" t="s">
        <v>1295</v>
      </c>
      <c r="F1162" s="2" t="s">
        <v>9</v>
      </c>
      <c r="G1162" s="6">
        <v>273920</v>
      </c>
      <c r="H1162" s="119"/>
    </row>
    <row r="1163" spans="2:8" x14ac:dyDescent="0.25">
      <c r="B1163" s="2" t="s">
        <v>154</v>
      </c>
      <c r="C1163" s="2" t="s">
        <v>216</v>
      </c>
      <c r="D1163" s="2">
        <v>4875</v>
      </c>
      <c r="E1163" s="2" t="s">
        <v>1296</v>
      </c>
      <c r="F1163" s="2" t="s">
        <v>9</v>
      </c>
      <c r="G1163" s="6">
        <v>108194</v>
      </c>
      <c r="H1163" s="119"/>
    </row>
    <row r="1164" spans="2:8" x14ac:dyDescent="0.25">
      <c r="B1164" s="2" t="s">
        <v>154</v>
      </c>
      <c r="C1164" s="2" t="s">
        <v>216</v>
      </c>
      <c r="D1164" s="2">
        <v>4876</v>
      </c>
      <c r="E1164" s="2" t="s">
        <v>1297</v>
      </c>
      <c r="F1164" s="2" t="s">
        <v>9</v>
      </c>
      <c r="G1164" s="6">
        <v>211860</v>
      </c>
      <c r="H1164" s="119"/>
    </row>
    <row r="1165" spans="2:8" x14ac:dyDescent="0.25">
      <c r="B1165" s="2" t="s">
        <v>154</v>
      </c>
      <c r="C1165" s="2" t="s">
        <v>216</v>
      </c>
      <c r="D1165" s="2">
        <v>4877</v>
      </c>
      <c r="E1165" s="2" t="s">
        <v>1298</v>
      </c>
      <c r="F1165" s="2" t="s">
        <v>9</v>
      </c>
      <c r="G1165" s="6">
        <v>201694</v>
      </c>
      <c r="H1165" s="119"/>
    </row>
    <row r="1166" spans="2:8" x14ac:dyDescent="0.25">
      <c r="B1166" s="2" t="s">
        <v>154</v>
      </c>
      <c r="C1166" s="2" t="s">
        <v>216</v>
      </c>
      <c r="D1166" s="2">
        <v>4878</v>
      </c>
      <c r="E1166" s="2" t="s">
        <v>1299</v>
      </c>
      <c r="F1166" s="2" t="s">
        <v>9</v>
      </c>
      <c r="G1166" s="6">
        <v>137284</v>
      </c>
      <c r="H1166" s="119"/>
    </row>
    <row r="1167" spans="2:8" x14ac:dyDescent="0.25">
      <c r="B1167" s="2" t="s">
        <v>154</v>
      </c>
      <c r="C1167" s="2" t="s">
        <v>216</v>
      </c>
      <c r="D1167" s="2">
        <v>4879</v>
      </c>
      <c r="E1167" s="2" t="s">
        <v>1300</v>
      </c>
      <c r="F1167" s="2" t="s">
        <v>9</v>
      </c>
      <c r="G1167" s="6">
        <v>231927</v>
      </c>
      <c r="H1167" s="119"/>
    </row>
    <row r="1168" spans="2:8" x14ac:dyDescent="0.25">
      <c r="B1168" s="2" t="s">
        <v>154</v>
      </c>
      <c r="C1168" s="2" t="s">
        <v>216</v>
      </c>
      <c r="D1168" s="2">
        <v>4880</v>
      </c>
      <c r="E1168" s="2" t="s">
        <v>1301</v>
      </c>
      <c r="F1168" s="2" t="s">
        <v>9</v>
      </c>
      <c r="G1168" s="6">
        <v>410262</v>
      </c>
      <c r="H1168" s="119"/>
    </row>
    <row r="1169" spans="2:8" x14ac:dyDescent="0.25">
      <c r="B1169" s="2" t="s">
        <v>154</v>
      </c>
      <c r="C1169" s="2" t="s">
        <v>207</v>
      </c>
      <c r="D1169" s="2">
        <v>4881</v>
      </c>
      <c r="E1169" s="2" t="s">
        <v>1302</v>
      </c>
      <c r="F1169" s="2" t="s">
        <v>9</v>
      </c>
      <c r="G1169" s="6">
        <v>251808</v>
      </c>
      <c r="H1169" s="119"/>
    </row>
    <row r="1170" spans="2:8" x14ac:dyDescent="0.25">
      <c r="B1170" s="2" t="s">
        <v>154</v>
      </c>
      <c r="C1170" s="2" t="s">
        <v>207</v>
      </c>
      <c r="D1170" s="2">
        <v>4882</v>
      </c>
      <c r="E1170" s="2" t="s">
        <v>1303</v>
      </c>
      <c r="F1170" s="2" t="s">
        <v>9</v>
      </c>
      <c r="G1170" s="6">
        <v>136808</v>
      </c>
      <c r="H1170" s="119"/>
    </row>
    <row r="1171" spans="2:8" x14ac:dyDescent="0.25">
      <c r="B1171" s="2" t="s">
        <v>154</v>
      </c>
      <c r="C1171" s="2" t="s">
        <v>207</v>
      </c>
      <c r="D1171" s="2">
        <v>4883</v>
      </c>
      <c r="E1171" s="2" t="s">
        <v>1304</v>
      </c>
      <c r="F1171" s="2" t="s">
        <v>18</v>
      </c>
      <c r="G1171" s="6">
        <v>42500</v>
      </c>
      <c r="H1171" s="119"/>
    </row>
    <row r="1172" spans="2:8" x14ac:dyDescent="0.25">
      <c r="B1172" s="2" t="s">
        <v>154</v>
      </c>
      <c r="C1172" s="2" t="s">
        <v>207</v>
      </c>
      <c r="D1172" s="2">
        <v>4884</v>
      </c>
      <c r="E1172" s="2" t="s">
        <v>1305</v>
      </c>
      <c r="F1172" s="2" t="s">
        <v>9</v>
      </c>
      <c r="G1172" s="6">
        <v>136808</v>
      </c>
      <c r="H1172" s="119"/>
    </row>
    <row r="1173" spans="2:8" x14ac:dyDescent="0.25">
      <c r="B1173" s="2" t="s">
        <v>154</v>
      </c>
      <c r="C1173" s="2" t="s">
        <v>207</v>
      </c>
      <c r="D1173" s="2">
        <v>4885</v>
      </c>
      <c r="E1173" s="2" t="s">
        <v>1306</v>
      </c>
      <c r="F1173" s="2" t="s">
        <v>9</v>
      </c>
      <c r="G1173" s="6">
        <v>136808</v>
      </c>
      <c r="H1173" s="119"/>
    </row>
    <row r="1174" spans="2:8" x14ac:dyDescent="0.25">
      <c r="B1174" s="2" t="s">
        <v>154</v>
      </c>
      <c r="C1174" s="2" t="s">
        <v>207</v>
      </c>
      <c r="D1174" s="2">
        <v>4886</v>
      </c>
      <c r="E1174" s="2" t="s">
        <v>1307</v>
      </c>
      <c r="F1174" s="2" t="s">
        <v>9</v>
      </c>
      <c r="G1174" s="6">
        <v>151808</v>
      </c>
      <c r="H1174" s="119"/>
    </row>
    <row r="1175" spans="2:8" x14ac:dyDescent="0.25">
      <c r="B1175" s="2" t="s">
        <v>154</v>
      </c>
      <c r="C1175" s="2" t="s">
        <v>207</v>
      </c>
      <c r="D1175" s="2">
        <v>4887</v>
      </c>
      <c r="E1175" s="2" t="s">
        <v>1308</v>
      </c>
      <c r="F1175" s="2" t="s">
        <v>9</v>
      </c>
      <c r="G1175" s="6">
        <v>281808</v>
      </c>
      <c r="H1175" s="119"/>
    </row>
    <row r="1176" spans="2:8" x14ac:dyDescent="0.25">
      <c r="B1176" s="2" t="s">
        <v>154</v>
      </c>
      <c r="C1176" s="2" t="s">
        <v>207</v>
      </c>
      <c r="D1176" s="2">
        <v>4888</v>
      </c>
      <c r="E1176" s="2" t="s">
        <v>1309</v>
      </c>
      <c r="F1176" s="2" t="s">
        <v>9</v>
      </c>
      <c r="G1176" s="6">
        <v>181808</v>
      </c>
      <c r="H1176" s="119"/>
    </row>
    <row r="1177" spans="2:8" x14ac:dyDescent="0.25">
      <c r="B1177" s="2" t="s">
        <v>154</v>
      </c>
      <c r="C1177" s="2" t="s">
        <v>164</v>
      </c>
      <c r="D1177" s="2">
        <v>4889</v>
      </c>
      <c r="E1177" s="2" t="s">
        <v>1310</v>
      </c>
      <c r="F1177" s="2" t="s">
        <v>9</v>
      </c>
      <c r="G1177" s="6">
        <v>1010124</v>
      </c>
      <c r="H1177" s="119"/>
    </row>
    <row r="1178" spans="2:8" x14ac:dyDescent="0.25">
      <c r="B1178" s="2" t="s">
        <v>154</v>
      </c>
      <c r="C1178" s="2" t="s">
        <v>164</v>
      </c>
      <c r="D1178" s="2">
        <v>4890</v>
      </c>
      <c r="E1178" s="2" t="s">
        <v>1311</v>
      </c>
      <c r="F1178" s="2" t="s">
        <v>9</v>
      </c>
      <c r="G1178" s="6">
        <v>304634</v>
      </c>
      <c r="H1178" s="119"/>
    </row>
    <row r="1179" spans="2:8" x14ac:dyDescent="0.25">
      <c r="B1179" s="2" t="s">
        <v>154</v>
      </c>
      <c r="C1179" s="2" t="s">
        <v>164</v>
      </c>
      <c r="D1179" s="2">
        <v>4891</v>
      </c>
      <c r="E1179" s="2" t="s">
        <v>1312</v>
      </c>
      <c r="F1179" s="2" t="s">
        <v>9</v>
      </c>
      <c r="G1179" s="6">
        <v>512821</v>
      </c>
      <c r="H1179" s="119"/>
    </row>
    <row r="1180" spans="2:8" x14ac:dyDescent="0.25">
      <c r="B1180" s="2" t="s">
        <v>154</v>
      </c>
      <c r="C1180" s="2" t="s">
        <v>176</v>
      </c>
      <c r="D1180" s="2">
        <v>4892</v>
      </c>
      <c r="E1180" s="2" t="s">
        <v>1313</v>
      </c>
      <c r="F1180" s="2" t="s">
        <v>12</v>
      </c>
      <c r="G1180" s="6">
        <v>190517</v>
      </c>
      <c r="H1180" s="119"/>
    </row>
    <row r="1181" spans="2:8" x14ac:dyDescent="0.25">
      <c r="B1181" s="2" t="s">
        <v>154</v>
      </c>
      <c r="C1181" s="2" t="s">
        <v>547</v>
      </c>
      <c r="D1181" s="2">
        <v>4894</v>
      </c>
      <c r="E1181" s="2" t="s">
        <v>1314</v>
      </c>
      <c r="F1181" s="2" t="s">
        <v>549</v>
      </c>
      <c r="G1181" s="6">
        <v>187325</v>
      </c>
      <c r="H1181" s="119"/>
    </row>
    <row r="1182" spans="2:8" x14ac:dyDescent="0.25">
      <c r="B1182" s="2" t="s">
        <v>154</v>
      </c>
      <c r="C1182" s="2" t="s">
        <v>547</v>
      </c>
      <c r="D1182" s="2">
        <v>4895</v>
      </c>
      <c r="E1182" s="2" t="s">
        <v>1314</v>
      </c>
      <c r="F1182" s="2" t="s">
        <v>838</v>
      </c>
      <c r="G1182" s="6">
        <v>23416</v>
      </c>
      <c r="H1182" s="119"/>
    </row>
    <row r="1183" spans="2:8" x14ac:dyDescent="0.25">
      <c r="B1183" s="2" t="s">
        <v>154</v>
      </c>
      <c r="C1183" s="2" t="s">
        <v>176</v>
      </c>
      <c r="D1183" s="2">
        <v>4896</v>
      </c>
      <c r="E1183" s="2" t="s">
        <v>1315</v>
      </c>
      <c r="F1183" s="2" t="s">
        <v>12</v>
      </c>
      <c r="G1183" s="6">
        <v>239338</v>
      </c>
      <c r="H1183" s="119"/>
    </row>
    <row r="1184" spans="2:8" x14ac:dyDescent="0.25">
      <c r="B1184" s="2" t="s">
        <v>154</v>
      </c>
      <c r="C1184" s="2" t="s">
        <v>176</v>
      </c>
      <c r="D1184" s="2">
        <v>4897</v>
      </c>
      <c r="E1184" s="2" t="s">
        <v>1316</v>
      </c>
      <c r="F1184" s="2" t="s">
        <v>12</v>
      </c>
      <c r="G1184" s="6">
        <v>294660</v>
      </c>
      <c r="H1184" s="119"/>
    </row>
    <row r="1185" spans="2:8" x14ac:dyDescent="0.25">
      <c r="B1185" s="2" t="s">
        <v>154</v>
      </c>
      <c r="C1185" s="2" t="s">
        <v>216</v>
      </c>
      <c r="D1185" s="2">
        <v>4898</v>
      </c>
      <c r="E1185" s="2" t="s">
        <v>1317</v>
      </c>
      <c r="F1185" s="2" t="s">
        <v>9</v>
      </c>
      <c r="G1185" s="6">
        <v>104508</v>
      </c>
      <c r="H1185" s="119"/>
    </row>
    <row r="1186" spans="2:8" x14ac:dyDescent="0.25">
      <c r="B1186" s="2" t="s">
        <v>154</v>
      </c>
      <c r="C1186" s="2" t="s">
        <v>216</v>
      </c>
      <c r="D1186" s="2">
        <v>4899</v>
      </c>
      <c r="E1186" s="2" t="s">
        <v>1318</v>
      </c>
      <c r="F1186" s="2" t="s">
        <v>9</v>
      </c>
      <c r="G1186" s="6">
        <v>116170</v>
      </c>
      <c r="H1186" s="119"/>
    </row>
    <row r="1187" spans="2:8" x14ac:dyDescent="0.25">
      <c r="B1187" s="2" t="s">
        <v>154</v>
      </c>
      <c r="C1187" s="2" t="s">
        <v>216</v>
      </c>
      <c r="D1187" s="2">
        <v>4900</v>
      </c>
      <c r="E1187" s="2" t="s">
        <v>1319</v>
      </c>
      <c r="F1187" s="2" t="s">
        <v>9</v>
      </c>
      <c r="G1187" s="6">
        <v>403555</v>
      </c>
      <c r="H1187" s="119"/>
    </row>
    <row r="1188" spans="2:8" x14ac:dyDescent="0.25">
      <c r="B1188" s="2" t="s">
        <v>154</v>
      </c>
      <c r="C1188" s="2" t="s">
        <v>216</v>
      </c>
      <c r="D1188" s="2">
        <v>4901</v>
      </c>
      <c r="E1188" s="2" t="s">
        <v>1320</v>
      </c>
      <c r="F1188" s="2" t="s">
        <v>9</v>
      </c>
      <c r="G1188" s="6">
        <v>881722</v>
      </c>
      <c r="H1188" s="119"/>
    </row>
    <row r="1189" spans="2:8" x14ac:dyDescent="0.25">
      <c r="B1189" s="2" t="s">
        <v>154</v>
      </c>
      <c r="C1189" s="2" t="s">
        <v>193</v>
      </c>
      <c r="D1189" s="2">
        <v>4902</v>
      </c>
      <c r="E1189" s="2" t="s">
        <v>1321</v>
      </c>
      <c r="F1189" s="2" t="s">
        <v>9</v>
      </c>
      <c r="G1189" s="6">
        <v>876197</v>
      </c>
      <c r="H1189" s="119"/>
    </row>
    <row r="1190" spans="2:8" x14ac:dyDescent="0.25">
      <c r="B1190" s="2" t="s">
        <v>154</v>
      </c>
      <c r="C1190" s="2" t="s">
        <v>174</v>
      </c>
      <c r="D1190" s="2">
        <v>4903</v>
      </c>
      <c r="E1190" s="2" t="s">
        <v>1322</v>
      </c>
      <c r="F1190" s="2" t="s">
        <v>9</v>
      </c>
      <c r="G1190" s="6">
        <v>82376</v>
      </c>
      <c r="H1190" s="119"/>
    </row>
    <row r="1191" spans="2:8" x14ac:dyDescent="0.25">
      <c r="B1191" s="2" t="s">
        <v>154</v>
      </c>
      <c r="C1191" s="2" t="s">
        <v>193</v>
      </c>
      <c r="D1191" s="2">
        <v>4904</v>
      </c>
      <c r="E1191" s="2" t="s">
        <v>1323</v>
      </c>
      <c r="F1191" s="2" t="s">
        <v>18</v>
      </c>
      <c r="G1191" s="6">
        <v>156695</v>
      </c>
      <c r="H1191" s="119"/>
    </row>
    <row r="1192" spans="2:8" x14ac:dyDescent="0.25">
      <c r="B1192" s="2" t="s">
        <v>154</v>
      </c>
      <c r="C1192" s="2" t="s">
        <v>693</v>
      </c>
      <c r="D1192" s="2">
        <v>4905</v>
      </c>
      <c r="E1192" s="2" t="s">
        <v>1324</v>
      </c>
      <c r="F1192" s="2" t="s">
        <v>12</v>
      </c>
      <c r="G1192" s="6">
        <v>69570</v>
      </c>
      <c r="H1192" s="119"/>
    </row>
    <row r="1193" spans="2:8" x14ac:dyDescent="0.25">
      <c r="B1193" s="2" t="s">
        <v>154</v>
      </c>
      <c r="C1193" s="2" t="s">
        <v>391</v>
      </c>
      <c r="D1193" s="2">
        <v>4907</v>
      </c>
      <c r="E1193" s="2" t="s">
        <v>1325</v>
      </c>
      <c r="F1193" s="2" t="s">
        <v>159</v>
      </c>
      <c r="G1193" s="6">
        <v>56249</v>
      </c>
      <c r="H1193" s="119"/>
    </row>
    <row r="1194" spans="2:8" x14ac:dyDescent="0.25">
      <c r="B1194" s="2" t="s">
        <v>154</v>
      </c>
      <c r="C1194" s="2" t="s">
        <v>391</v>
      </c>
      <c r="D1194" s="2">
        <v>4908</v>
      </c>
      <c r="E1194" s="2" t="s">
        <v>1326</v>
      </c>
      <c r="F1194" s="2" t="s">
        <v>159</v>
      </c>
      <c r="G1194" s="6">
        <v>45539</v>
      </c>
      <c r="H1194" s="119"/>
    </row>
    <row r="1195" spans="2:8" x14ac:dyDescent="0.25">
      <c r="B1195" s="2" t="s">
        <v>154</v>
      </c>
      <c r="C1195" s="2" t="s">
        <v>368</v>
      </c>
      <c r="D1195" s="2">
        <v>4909</v>
      </c>
      <c r="E1195" s="2" t="s">
        <v>1327</v>
      </c>
      <c r="F1195" s="2" t="s">
        <v>18</v>
      </c>
      <c r="G1195" s="6">
        <v>128467</v>
      </c>
      <c r="H1195" s="119"/>
    </row>
    <row r="1196" spans="2:8" x14ac:dyDescent="0.25">
      <c r="B1196" s="2" t="s">
        <v>154</v>
      </c>
      <c r="C1196" s="2" t="s">
        <v>225</v>
      </c>
      <c r="D1196" s="2">
        <v>4910</v>
      </c>
      <c r="E1196" s="2" t="s">
        <v>1328</v>
      </c>
      <c r="F1196" s="2" t="s">
        <v>18</v>
      </c>
      <c r="G1196" s="6">
        <v>109857</v>
      </c>
      <c r="H1196" s="119"/>
    </row>
    <row r="1197" spans="2:8" x14ac:dyDescent="0.25">
      <c r="B1197" s="2" t="s">
        <v>154</v>
      </c>
      <c r="C1197" s="2" t="s">
        <v>174</v>
      </c>
      <c r="D1197" s="2">
        <v>4911</v>
      </c>
      <c r="E1197" s="2" t="s">
        <v>1329</v>
      </c>
      <c r="F1197" s="2" t="s">
        <v>12</v>
      </c>
      <c r="G1197" s="6">
        <v>44935</v>
      </c>
      <c r="H1197" s="119"/>
    </row>
    <row r="1198" spans="2:8" x14ac:dyDescent="0.25">
      <c r="B1198" s="2" t="s">
        <v>154</v>
      </c>
      <c r="C1198" s="2" t="s">
        <v>187</v>
      </c>
      <c r="D1198" s="2">
        <v>4912</v>
      </c>
      <c r="E1198" s="2" t="s">
        <v>1330</v>
      </c>
      <c r="F1198" s="2" t="s">
        <v>9</v>
      </c>
      <c r="G1198" s="6">
        <v>1503575</v>
      </c>
      <c r="H1198" s="119"/>
    </row>
    <row r="1199" spans="2:8" x14ac:dyDescent="0.25">
      <c r="B1199" s="2" t="s">
        <v>154</v>
      </c>
      <c r="C1199" s="2" t="s">
        <v>187</v>
      </c>
      <c r="D1199" s="2">
        <v>4913</v>
      </c>
      <c r="E1199" s="2" t="s">
        <v>1331</v>
      </c>
      <c r="F1199" s="2" t="s">
        <v>9</v>
      </c>
      <c r="G1199" s="6">
        <v>1290965</v>
      </c>
      <c r="H1199" s="119"/>
    </row>
    <row r="1200" spans="2:8" x14ac:dyDescent="0.25">
      <c r="B1200" s="2" t="s">
        <v>154</v>
      </c>
      <c r="C1200" s="2" t="s">
        <v>187</v>
      </c>
      <c r="D1200" s="2">
        <v>4914</v>
      </c>
      <c r="E1200" s="2" t="s">
        <v>1332</v>
      </c>
      <c r="F1200" s="2" t="s">
        <v>9</v>
      </c>
      <c r="G1200" s="6">
        <v>612064</v>
      </c>
      <c r="H1200" s="119"/>
    </row>
    <row r="1201" spans="2:8" x14ac:dyDescent="0.25">
      <c r="B1201" s="2" t="s">
        <v>154</v>
      </c>
      <c r="C1201" s="2" t="s">
        <v>174</v>
      </c>
      <c r="D1201" s="2">
        <v>4915</v>
      </c>
      <c r="E1201" s="2" t="s">
        <v>1333</v>
      </c>
      <c r="F1201" s="2" t="s">
        <v>12</v>
      </c>
      <c r="G1201" s="6">
        <v>38545</v>
      </c>
      <c r="H1201" s="119"/>
    </row>
    <row r="1202" spans="2:8" x14ac:dyDescent="0.25">
      <c r="B1202" s="2" t="s">
        <v>154</v>
      </c>
      <c r="C1202" s="2" t="s">
        <v>562</v>
      </c>
      <c r="D1202" s="2">
        <v>4918</v>
      </c>
      <c r="E1202" s="2" t="s">
        <v>1334</v>
      </c>
      <c r="F1202" s="2" t="s">
        <v>12</v>
      </c>
      <c r="G1202" s="6">
        <v>118660</v>
      </c>
      <c r="H1202" s="119"/>
    </row>
    <row r="1203" spans="2:8" x14ac:dyDescent="0.25">
      <c r="B1203" s="2" t="s">
        <v>154</v>
      </c>
      <c r="C1203" s="2" t="s">
        <v>193</v>
      </c>
      <c r="D1203" s="2">
        <v>4919</v>
      </c>
      <c r="E1203" s="2" t="s">
        <v>1335</v>
      </c>
      <c r="F1203" s="2" t="s">
        <v>18</v>
      </c>
      <c r="G1203" s="6">
        <v>67718</v>
      </c>
      <c r="H1203" s="119"/>
    </row>
    <row r="1204" spans="2:8" x14ac:dyDescent="0.25">
      <c r="B1204" s="2" t="s">
        <v>154</v>
      </c>
      <c r="C1204" s="2" t="s">
        <v>368</v>
      </c>
      <c r="D1204" s="2">
        <v>4920</v>
      </c>
      <c r="E1204" s="2" t="s">
        <v>1336</v>
      </c>
      <c r="F1204" s="2" t="s">
        <v>9</v>
      </c>
      <c r="G1204" s="6">
        <v>611857</v>
      </c>
      <c r="H1204" s="119"/>
    </row>
    <row r="1205" spans="2:8" x14ac:dyDescent="0.25">
      <c r="B1205" s="2" t="s">
        <v>154</v>
      </c>
      <c r="C1205" s="2" t="s">
        <v>386</v>
      </c>
      <c r="D1205" s="2">
        <v>4921</v>
      </c>
      <c r="E1205" s="2" t="s">
        <v>1337</v>
      </c>
      <c r="F1205" s="2" t="s">
        <v>9</v>
      </c>
      <c r="G1205" s="6">
        <v>85824</v>
      </c>
      <c r="H1205" s="119"/>
    </row>
    <row r="1206" spans="2:8" x14ac:dyDescent="0.25">
      <c r="B1206" s="2" t="s">
        <v>154</v>
      </c>
      <c r="C1206" s="2" t="s">
        <v>547</v>
      </c>
      <c r="D1206" s="2">
        <v>4922</v>
      </c>
      <c r="E1206" s="2" t="s">
        <v>1338</v>
      </c>
      <c r="F1206" s="2" t="s">
        <v>549</v>
      </c>
      <c r="G1206" s="6">
        <v>121533</v>
      </c>
      <c r="H1206" s="119"/>
    </row>
    <row r="1207" spans="2:8" x14ac:dyDescent="0.25">
      <c r="B1207" s="2" t="s">
        <v>154</v>
      </c>
      <c r="C1207" s="2" t="s">
        <v>547</v>
      </c>
      <c r="D1207" s="2">
        <v>4923</v>
      </c>
      <c r="E1207" s="2" t="s">
        <v>1338</v>
      </c>
      <c r="F1207" s="2" t="s">
        <v>838</v>
      </c>
      <c r="G1207" s="6">
        <v>15192</v>
      </c>
      <c r="H1207" s="119"/>
    </row>
    <row r="1208" spans="2:8" x14ac:dyDescent="0.25">
      <c r="B1208" s="2" t="s">
        <v>154</v>
      </c>
      <c r="C1208" s="2" t="s">
        <v>542</v>
      </c>
      <c r="D1208" s="2">
        <v>4925</v>
      </c>
      <c r="E1208" s="2" t="s">
        <v>1339</v>
      </c>
      <c r="F1208" s="2" t="s">
        <v>159</v>
      </c>
      <c r="G1208" s="6">
        <v>168881</v>
      </c>
      <c r="H1208" s="119"/>
    </row>
    <row r="1209" spans="2:8" x14ac:dyDescent="0.25">
      <c r="B1209" s="2" t="s">
        <v>154</v>
      </c>
      <c r="C1209" s="2" t="s">
        <v>542</v>
      </c>
      <c r="D1209" s="2">
        <v>4926</v>
      </c>
      <c r="E1209" s="2" t="s">
        <v>1340</v>
      </c>
      <c r="F1209" s="2" t="s">
        <v>159</v>
      </c>
      <c r="G1209" s="6">
        <v>146921</v>
      </c>
      <c r="H1209" s="119"/>
    </row>
    <row r="1210" spans="2:8" x14ac:dyDescent="0.25">
      <c r="B1210" s="2" t="s">
        <v>154</v>
      </c>
      <c r="C1210" s="2" t="s">
        <v>1341</v>
      </c>
      <c r="D1210" s="2">
        <v>4928</v>
      </c>
      <c r="E1210" s="2" t="s">
        <v>1342</v>
      </c>
      <c r="F1210" s="2" t="s">
        <v>1343</v>
      </c>
      <c r="G1210" s="6">
        <v>5770</v>
      </c>
      <c r="H1210" s="119"/>
    </row>
    <row r="1211" spans="2:8" x14ac:dyDescent="0.25">
      <c r="B1211" s="2" t="s">
        <v>154</v>
      </c>
      <c r="C1211" s="2" t="s">
        <v>386</v>
      </c>
      <c r="D1211" s="2">
        <v>4930</v>
      </c>
      <c r="E1211" s="2" t="s">
        <v>1344</v>
      </c>
      <c r="F1211" s="2" t="s">
        <v>1345</v>
      </c>
      <c r="G1211" s="6">
        <v>1215491</v>
      </c>
      <c r="H1211" s="119"/>
    </row>
    <row r="1212" spans="2:8" x14ac:dyDescent="0.25">
      <c r="B1212" s="2" t="s">
        <v>154</v>
      </c>
      <c r="C1212" s="2" t="s">
        <v>1341</v>
      </c>
      <c r="D1212" s="2">
        <v>4931</v>
      </c>
      <c r="E1212" s="2" t="s">
        <v>1346</v>
      </c>
      <c r="F1212" s="2" t="s">
        <v>1343</v>
      </c>
      <c r="G1212" s="6">
        <v>25964</v>
      </c>
      <c r="H1212" s="119"/>
    </row>
    <row r="1213" spans="2:8" x14ac:dyDescent="0.25">
      <c r="B1213" s="2" t="s">
        <v>154</v>
      </c>
      <c r="C1213" s="2" t="s">
        <v>1347</v>
      </c>
      <c r="D1213" s="2">
        <v>4932</v>
      </c>
      <c r="E1213" s="2" t="s">
        <v>1348</v>
      </c>
      <c r="F1213" s="2" t="s">
        <v>9</v>
      </c>
      <c r="G1213" s="6">
        <v>152888</v>
      </c>
      <c r="H1213" s="119"/>
    </row>
    <row r="1214" spans="2:8" x14ac:dyDescent="0.25">
      <c r="B1214" s="2" t="s">
        <v>154</v>
      </c>
      <c r="C1214" s="2" t="s">
        <v>1341</v>
      </c>
      <c r="D1214" s="2">
        <v>4933</v>
      </c>
      <c r="E1214" s="2" t="s">
        <v>1349</v>
      </c>
      <c r="F1214" s="2" t="s">
        <v>9</v>
      </c>
      <c r="G1214" s="6">
        <v>254324</v>
      </c>
      <c r="H1214" s="119"/>
    </row>
    <row r="1215" spans="2:8" x14ac:dyDescent="0.25">
      <c r="B1215" s="2" t="s">
        <v>154</v>
      </c>
      <c r="C1215" s="2" t="s">
        <v>1347</v>
      </c>
      <c r="D1215" s="2">
        <v>4934</v>
      </c>
      <c r="E1215" s="2" t="s">
        <v>1350</v>
      </c>
      <c r="F1215" s="2" t="s">
        <v>1343</v>
      </c>
      <c r="G1215" s="6">
        <v>83418</v>
      </c>
      <c r="H1215" s="119"/>
    </row>
    <row r="1216" spans="2:8" x14ac:dyDescent="0.25">
      <c r="B1216" s="2" t="s">
        <v>154</v>
      </c>
      <c r="C1216" s="2" t="s">
        <v>1347</v>
      </c>
      <c r="D1216" s="2">
        <v>4935</v>
      </c>
      <c r="E1216" s="2" t="s">
        <v>1351</v>
      </c>
      <c r="F1216" s="2" t="s">
        <v>9</v>
      </c>
      <c r="G1216" s="6">
        <v>16379</v>
      </c>
      <c r="H1216" s="119"/>
    </row>
    <row r="1217" spans="2:8" x14ac:dyDescent="0.25">
      <c r="B1217" s="2" t="s">
        <v>154</v>
      </c>
      <c r="C1217" s="2" t="s">
        <v>1347</v>
      </c>
      <c r="D1217" s="2">
        <v>4936</v>
      </c>
      <c r="E1217" s="2" t="s">
        <v>1352</v>
      </c>
      <c r="F1217" s="2" t="s">
        <v>9</v>
      </c>
      <c r="G1217" s="6">
        <v>24356</v>
      </c>
      <c r="H1217" s="119"/>
    </row>
    <row r="1218" spans="2:8" x14ac:dyDescent="0.25">
      <c r="B1218" s="2" t="s">
        <v>154</v>
      </c>
      <c r="C1218" s="2" t="s">
        <v>1347</v>
      </c>
      <c r="D1218" s="2">
        <v>4937</v>
      </c>
      <c r="E1218" s="2" t="s">
        <v>1353</v>
      </c>
      <c r="F1218" s="2" t="s">
        <v>18</v>
      </c>
      <c r="G1218" s="6">
        <v>5739</v>
      </c>
      <c r="H1218" s="119"/>
    </row>
    <row r="1219" spans="2:8" x14ac:dyDescent="0.25">
      <c r="B1219" s="2" t="s">
        <v>154</v>
      </c>
      <c r="C1219" s="2" t="s">
        <v>166</v>
      </c>
      <c r="D1219" s="2">
        <v>4938</v>
      </c>
      <c r="E1219" s="2" t="s">
        <v>1354</v>
      </c>
      <c r="F1219" s="2" t="s">
        <v>1355</v>
      </c>
      <c r="G1219" s="6">
        <v>926000</v>
      </c>
      <c r="H1219" s="119"/>
    </row>
    <row r="1220" spans="2:8" x14ac:dyDescent="0.25">
      <c r="B1220" s="2" t="s">
        <v>154</v>
      </c>
      <c r="C1220" s="2" t="s">
        <v>1356</v>
      </c>
      <c r="D1220" s="2">
        <v>4942</v>
      </c>
      <c r="E1220" s="2" t="s">
        <v>1357</v>
      </c>
      <c r="F1220" s="2" t="s">
        <v>9</v>
      </c>
      <c r="G1220" s="6">
        <v>428189</v>
      </c>
      <c r="H1220" s="119"/>
    </row>
    <row r="1221" spans="2:8" x14ac:dyDescent="0.25">
      <c r="B1221" s="2" t="s">
        <v>154</v>
      </c>
      <c r="C1221" s="2" t="s">
        <v>391</v>
      </c>
      <c r="D1221" s="2">
        <v>4943</v>
      </c>
      <c r="E1221" s="2" t="s">
        <v>1358</v>
      </c>
      <c r="F1221" s="2" t="s">
        <v>159</v>
      </c>
      <c r="G1221" s="6">
        <v>215022</v>
      </c>
      <c r="H1221" s="119"/>
    </row>
    <row r="1222" spans="2:8" x14ac:dyDescent="0.25">
      <c r="B1222" s="2" t="s">
        <v>154</v>
      </c>
      <c r="C1222" s="2" t="s">
        <v>1347</v>
      </c>
      <c r="D1222" s="2">
        <v>4945</v>
      </c>
      <c r="E1222" s="2" t="s">
        <v>1359</v>
      </c>
      <c r="F1222" s="2" t="s">
        <v>1360</v>
      </c>
      <c r="G1222" s="6">
        <v>5724</v>
      </c>
      <c r="H1222" s="119"/>
    </row>
    <row r="1223" spans="2:8" x14ac:dyDescent="0.25">
      <c r="B1223" s="2" t="s">
        <v>154</v>
      </c>
      <c r="C1223" s="2" t="s">
        <v>1347</v>
      </c>
      <c r="D1223" s="2">
        <v>4946</v>
      </c>
      <c r="E1223" s="2" t="s">
        <v>1361</v>
      </c>
      <c r="F1223" s="2" t="s">
        <v>1360</v>
      </c>
      <c r="G1223" s="6">
        <v>15730</v>
      </c>
      <c r="H1223" s="119"/>
    </row>
    <row r="1224" spans="2:8" x14ac:dyDescent="0.25">
      <c r="B1224" s="2" t="s">
        <v>154</v>
      </c>
      <c r="C1224" s="2" t="s">
        <v>1058</v>
      </c>
      <c r="D1224" s="2">
        <v>4947</v>
      </c>
      <c r="E1224" s="2" t="s">
        <v>1362</v>
      </c>
      <c r="F1224" s="2" t="s">
        <v>18</v>
      </c>
      <c r="G1224" s="6">
        <v>2491</v>
      </c>
      <c r="H1224" s="119"/>
    </row>
    <row r="1225" spans="2:8" x14ac:dyDescent="0.25">
      <c r="B1225" s="2" t="s">
        <v>154</v>
      </c>
      <c r="C1225" s="2" t="s">
        <v>368</v>
      </c>
      <c r="D1225" s="2">
        <v>4948</v>
      </c>
      <c r="E1225" s="2" t="s">
        <v>1363</v>
      </c>
      <c r="F1225" s="2" t="s">
        <v>9</v>
      </c>
      <c r="G1225" s="6">
        <v>693691</v>
      </c>
      <c r="H1225" s="119"/>
    </row>
    <row r="1226" spans="2:8" x14ac:dyDescent="0.25">
      <c r="B1226" s="2" t="s">
        <v>154</v>
      </c>
      <c r="C1226" s="2" t="s">
        <v>368</v>
      </c>
      <c r="D1226" s="2">
        <v>4949</v>
      </c>
      <c r="E1226" s="2" t="s">
        <v>1364</v>
      </c>
      <c r="F1226" s="2" t="s">
        <v>9</v>
      </c>
      <c r="G1226" s="6">
        <v>649465</v>
      </c>
      <c r="H1226" s="119"/>
    </row>
    <row r="1227" spans="2:8" x14ac:dyDescent="0.25">
      <c r="B1227" s="2" t="s">
        <v>154</v>
      </c>
      <c r="C1227" s="2" t="s">
        <v>187</v>
      </c>
      <c r="D1227" s="2">
        <v>4950</v>
      </c>
      <c r="E1227" s="2" t="s">
        <v>1365</v>
      </c>
      <c r="F1227" s="2" t="s">
        <v>9</v>
      </c>
      <c r="G1227" s="6">
        <v>3224662</v>
      </c>
      <c r="H1227" s="119"/>
    </row>
    <row r="1228" spans="2:8" x14ac:dyDescent="0.25">
      <c r="B1228" s="2" t="s">
        <v>154</v>
      </c>
      <c r="C1228" s="2" t="s">
        <v>187</v>
      </c>
      <c r="D1228" s="2">
        <v>4951</v>
      </c>
      <c r="E1228" s="2" t="s">
        <v>1366</v>
      </c>
      <c r="F1228" s="2" t="s">
        <v>9</v>
      </c>
      <c r="G1228" s="6">
        <v>2348823</v>
      </c>
      <c r="H1228" s="119"/>
    </row>
    <row r="1229" spans="2:8" x14ac:dyDescent="0.25">
      <c r="B1229" s="2" t="s">
        <v>154</v>
      </c>
      <c r="C1229" s="2" t="s">
        <v>187</v>
      </c>
      <c r="D1229" s="2">
        <v>4952</v>
      </c>
      <c r="E1229" s="2" t="s">
        <v>1367</v>
      </c>
      <c r="F1229" s="2" t="s">
        <v>9</v>
      </c>
      <c r="G1229" s="6">
        <v>1688372</v>
      </c>
      <c r="H1229" s="119"/>
    </row>
    <row r="1230" spans="2:8" x14ac:dyDescent="0.25">
      <c r="B1230" s="2" t="s">
        <v>154</v>
      </c>
      <c r="C1230" s="2" t="s">
        <v>187</v>
      </c>
      <c r="D1230" s="2">
        <v>4953</v>
      </c>
      <c r="E1230" s="2" t="s">
        <v>1368</v>
      </c>
      <c r="F1230" s="2" t="s">
        <v>9</v>
      </c>
      <c r="G1230" s="6">
        <v>3657941</v>
      </c>
      <c r="H1230" s="119"/>
    </row>
    <row r="1231" spans="2:8" x14ac:dyDescent="0.25">
      <c r="B1231" s="2" t="s">
        <v>154</v>
      </c>
      <c r="C1231" s="2" t="s">
        <v>164</v>
      </c>
      <c r="D1231" s="2">
        <v>4954</v>
      </c>
      <c r="E1231" s="2" t="s">
        <v>103</v>
      </c>
      <c r="F1231" s="2" t="s">
        <v>12</v>
      </c>
      <c r="G1231" s="6">
        <v>9044</v>
      </c>
      <c r="H1231" s="119"/>
    </row>
    <row r="1232" spans="2:8" x14ac:dyDescent="0.25">
      <c r="B1232" s="2" t="s">
        <v>154</v>
      </c>
      <c r="C1232" s="2" t="s">
        <v>164</v>
      </c>
      <c r="D1232" s="2">
        <v>4955</v>
      </c>
      <c r="E1232" s="2" t="s">
        <v>104</v>
      </c>
      <c r="F1232" s="2" t="s">
        <v>12</v>
      </c>
      <c r="G1232" s="6">
        <v>7973</v>
      </c>
      <c r="H1232" s="119"/>
    </row>
    <row r="1233" spans="2:8" x14ac:dyDescent="0.25">
      <c r="B1233" s="2" t="s">
        <v>154</v>
      </c>
      <c r="C1233" s="2" t="s">
        <v>164</v>
      </c>
      <c r="D1233" s="2">
        <v>4956</v>
      </c>
      <c r="E1233" s="2" t="s">
        <v>105</v>
      </c>
      <c r="F1233" s="2" t="s">
        <v>12</v>
      </c>
      <c r="G1233" s="6">
        <v>9932</v>
      </c>
      <c r="H1233" s="119"/>
    </row>
    <row r="1234" spans="2:8" x14ac:dyDescent="0.25">
      <c r="B1234" s="2" t="s">
        <v>154</v>
      </c>
      <c r="C1234" s="2" t="s">
        <v>164</v>
      </c>
      <c r="D1234" s="2">
        <v>4957</v>
      </c>
      <c r="E1234" s="2" t="s">
        <v>106</v>
      </c>
      <c r="F1234" s="2" t="s">
        <v>9</v>
      </c>
      <c r="G1234" s="6">
        <v>394564</v>
      </c>
      <c r="H1234" s="119"/>
    </row>
    <row r="1235" spans="2:8" x14ac:dyDescent="0.25">
      <c r="B1235" s="2" t="s">
        <v>154</v>
      </c>
      <c r="C1235" s="2" t="s">
        <v>193</v>
      </c>
      <c r="D1235" s="2">
        <v>4958</v>
      </c>
      <c r="E1235" s="2" t="s">
        <v>1369</v>
      </c>
      <c r="F1235" s="2" t="s">
        <v>18</v>
      </c>
      <c r="G1235" s="6">
        <v>58195</v>
      </c>
      <c r="H1235" s="119"/>
    </row>
    <row r="1236" spans="2:8" x14ac:dyDescent="0.25">
      <c r="B1236" s="2" t="s">
        <v>154</v>
      </c>
      <c r="C1236" s="2" t="s">
        <v>522</v>
      </c>
      <c r="D1236" s="2">
        <v>4959</v>
      </c>
      <c r="E1236" s="2" t="s">
        <v>1370</v>
      </c>
      <c r="F1236" s="2" t="s">
        <v>524</v>
      </c>
      <c r="G1236" s="6">
        <v>3433</v>
      </c>
      <c r="H1236" s="119"/>
    </row>
    <row r="1237" spans="2:8" x14ac:dyDescent="0.25">
      <c r="B1237" s="2" t="s">
        <v>154</v>
      </c>
      <c r="C1237" s="2" t="s">
        <v>209</v>
      </c>
      <c r="D1237" s="2">
        <v>4960</v>
      </c>
      <c r="E1237" s="2" t="s">
        <v>27</v>
      </c>
      <c r="F1237" s="2" t="s">
        <v>9</v>
      </c>
      <c r="G1237" s="6">
        <v>88473</v>
      </c>
      <c r="H1237" s="119"/>
    </row>
    <row r="1238" spans="2:8" x14ac:dyDescent="0.25">
      <c r="B1238" s="2" t="s">
        <v>154</v>
      </c>
      <c r="C1238" s="2" t="s">
        <v>209</v>
      </c>
      <c r="D1238" s="2">
        <v>4961</v>
      </c>
      <c r="E1238" s="2" t="s">
        <v>51</v>
      </c>
      <c r="F1238" s="2" t="s">
        <v>12</v>
      </c>
      <c r="G1238" s="6">
        <v>16234</v>
      </c>
      <c r="H1238" s="119"/>
    </row>
    <row r="1239" spans="2:8" x14ac:dyDescent="0.25">
      <c r="B1239" s="2" t="s">
        <v>154</v>
      </c>
      <c r="C1239" s="2" t="s">
        <v>209</v>
      </c>
      <c r="D1239" s="2">
        <v>4962</v>
      </c>
      <c r="E1239" s="2" t="s">
        <v>52</v>
      </c>
      <c r="F1239" s="2" t="s">
        <v>12</v>
      </c>
      <c r="G1239" s="6">
        <v>4058</v>
      </c>
      <c r="H1239" s="119"/>
    </row>
    <row r="1240" spans="2:8" x14ac:dyDescent="0.25">
      <c r="B1240" s="2" t="s">
        <v>154</v>
      </c>
      <c r="C1240" s="2" t="s">
        <v>209</v>
      </c>
      <c r="D1240" s="2">
        <v>4963</v>
      </c>
      <c r="E1240" s="2" t="s">
        <v>53</v>
      </c>
      <c r="F1240" s="2" t="s">
        <v>12</v>
      </c>
      <c r="G1240" s="6">
        <v>4058</v>
      </c>
      <c r="H1240" s="119"/>
    </row>
    <row r="1241" spans="2:8" x14ac:dyDescent="0.25">
      <c r="B1241" s="2" t="s">
        <v>154</v>
      </c>
      <c r="C1241" s="2" t="s">
        <v>209</v>
      </c>
      <c r="D1241" s="2">
        <v>4964</v>
      </c>
      <c r="E1241" s="2" t="s">
        <v>54</v>
      </c>
      <c r="F1241" s="2" t="s">
        <v>12</v>
      </c>
      <c r="G1241" s="6">
        <v>4058</v>
      </c>
      <c r="H1241" s="119"/>
    </row>
    <row r="1242" spans="2:8" x14ac:dyDescent="0.25">
      <c r="B1242" s="2" t="s">
        <v>154</v>
      </c>
      <c r="C1242" s="2" t="s">
        <v>1371</v>
      </c>
      <c r="D1242" s="2">
        <v>4965</v>
      </c>
      <c r="E1242" s="2" t="s">
        <v>1372</v>
      </c>
      <c r="F1242" s="2" t="s">
        <v>9</v>
      </c>
      <c r="G1242" s="6">
        <v>328723</v>
      </c>
      <c r="H1242" s="119"/>
    </row>
    <row r="1243" spans="2:8" x14ac:dyDescent="0.25">
      <c r="B1243" s="2" t="s">
        <v>154</v>
      </c>
      <c r="C1243" s="2" t="s">
        <v>386</v>
      </c>
      <c r="D1243" s="2">
        <v>4966</v>
      </c>
      <c r="E1243" s="2" t="s">
        <v>93</v>
      </c>
      <c r="F1243" s="2" t="s">
        <v>9</v>
      </c>
      <c r="G1243" s="6">
        <v>2623</v>
      </c>
      <c r="H1243" s="119"/>
    </row>
    <row r="1244" spans="2:8" x14ac:dyDescent="0.25">
      <c r="B1244" s="2" t="s">
        <v>154</v>
      </c>
      <c r="C1244" s="2" t="s">
        <v>176</v>
      </c>
      <c r="D1244" s="2">
        <v>4967</v>
      </c>
      <c r="E1244" s="2" t="s">
        <v>1373</v>
      </c>
      <c r="F1244" s="2" t="s">
        <v>9</v>
      </c>
      <c r="G1244" s="6">
        <v>720249</v>
      </c>
      <c r="H1244" s="119"/>
    </row>
    <row r="1245" spans="2:8" x14ac:dyDescent="0.25">
      <c r="B1245" s="2" t="s">
        <v>154</v>
      </c>
      <c r="C1245" s="2" t="s">
        <v>176</v>
      </c>
      <c r="D1245" s="2">
        <v>4968</v>
      </c>
      <c r="E1245" s="2" t="s">
        <v>1374</v>
      </c>
      <c r="F1245" s="2" t="s">
        <v>9</v>
      </c>
      <c r="G1245" s="6">
        <v>224978</v>
      </c>
      <c r="H1245" s="119"/>
    </row>
    <row r="1246" spans="2:8" x14ac:dyDescent="0.25">
      <c r="B1246" s="2" t="s">
        <v>154</v>
      </c>
      <c r="C1246" s="2" t="s">
        <v>176</v>
      </c>
      <c r="D1246" s="2">
        <v>4969</v>
      </c>
      <c r="E1246" s="2" t="s">
        <v>1375</v>
      </c>
      <c r="F1246" s="2" t="s">
        <v>9</v>
      </c>
      <c r="G1246" s="6">
        <v>168806</v>
      </c>
      <c r="H1246" s="119"/>
    </row>
    <row r="1247" spans="2:8" x14ac:dyDescent="0.25">
      <c r="B1247" s="2" t="s">
        <v>154</v>
      </c>
      <c r="C1247" s="2" t="s">
        <v>176</v>
      </c>
      <c r="D1247" s="2">
        <v>4970</v>
      </c>
      <c r="E1247" s="2" t="s">
        <v>1376</v>
      </c>
      <c r="F1247" s="2" t="s">
        <v>9</v>
      </c>
      <c r="G1247" s="6">
        <v>413895</v>
      </c>
      <c r="H1247" s="119"/>
    </row>
    <row r="1248" spans="2:8" x14ac:dyDescent="0.25">
      <c r="B1248" s="2" t="s">
        <v>154</v>
      </c>
      <c r="C1248" s="2" t="s">
        <v>176</v>
      </c>
      <c r="D1248" s="2">
        <v>4971</v>
      </c>
      <c r="E1248" s="2" t="s">
        <v>1377</v>
      </c>
      <c r="F1248" s="2" t="s">
        <v>9</v>
      </c>
      <c r="G1248" s="6">
        <v>1949089</v>
      </c>
      <c r="H1248" s="119"/>
    </row>
    <row r="1249" spans="2:8" x14ac:dyDescent="0.25">
      <c r="B1249" s="2" t="s">
        <v>154</v>
      </c>
      <c r="C1249" s="2" t="s">
        <v>176</v>
      </c>
      <c r="D1249" s="2">
        <v>4972</v>
      </c>
      <c r="E1249" s="2" t="s">
        <v>1378</v>
      </c>
      <c r="F1249" s="2" t="s">
        <v>9</v>
      </c>
      <c r="G1249" s="6">
        <v>761178</v>
      </c>
      <c r="H1249" s="119"/>
    </row>
    <row r="1250" spans="2:8" x14ac:dyDescent="0.25">
      <c r="B1250" s="2" t="s">
        <v>154</v>
      </c>
      <c r="C1250" s="2" t="s">
        <v>176</v>
      </c>
      <c r="D1250" s="2">
        <v>4973</v>
      </c>
      <c r="E1250" s="2" t="s">
        <v>1379</v>
      </c>
      <c r="F1250" s="2" t="s">
        <v>9</v>
      </c>
      <c r="G1250" s="6">
        <v>1231461</v>
      </c>
      <c r="H1250" s="119"/>
    </row>
    <row r="1251" spans="2:8" x14ac:dyDescent="0.25">
      <c r="B1251" s="2" t="s">
        <v>154</v>
      </c>
      <c r="C1251" s="2" t="s">
        <v>176</v>
      </c>
      <c r="D1251" s="2">
        <v>4974</v>
      </c>
      <c r="E1251" s="2" t="s">
        <v>1380</v>
      </c>
      <c r="F1251" s="2" t="s">
        <v>9</v>
      </c>
      <c r="G1251" s="6">
        <v>3037472</v>
      </c>
      <c r="H1251" s="119"/>
    </row>
    <row r="1252" spans="2:8" x14ac:dyDescent="0.25">
      <c r="B1252" s="2" t="s">
        <v>154</v>
      </c>
      <c r="C1252" s="2" t="s">
        <v>176</v>
      </c>
      <c r="D1252" s="2">
        <v>4975</v>
      </c>
      <c r="E1252" s="2" t="s">
        <v>1381</v>
      </c>
      <c r="F1252" s="2" t="s">
        <v>9</v>
      </c>
      <c r="G1252" s="6">
        <v>254782</v>
      </c>
      <c r="H1252" s="119"/>
    </row>
    <row r="1253" spans="2:8" x14ac:dyDescent="0.25">
      <c r="B1253" s="2" t="s">
        <v>154</v>
      </c>
      <c r="C1253" s="2" t="s">
        <v>176</v>
      </c>
      <c r="D1253" s="2">
        <v>4976</v>
      </c>
      <c r="E1253" s="2" t="s">
        <v>1382</v>
      </c>
      <c r="F1253" s="2" t="s">
        <v>9</v>
      </c>
      <c r="G1253" s="6">
        <v>554351</v>
      </c>
      <c r="H1253" s="119"/>
    </row>
    <row r="1254" spans="2:8" x14ac:dyDescent="0.25">
      <c r="B1254" s="2" t="s">
        <v>154</v>
      </c>
      <c r="C1254" s="2" t="s">
        <v>176</v>
      </c>
      <c r="D1254" s="2">
        <v>4977</v>
      </c>
      <c r="E1254" s="2" t="s">
        <v>1383</v>
      </c>
      <c r="F1254" s="2" t="s">
        <v>9</v>
      </c>
      <c r="G1254" s="6">
        <v>254782</v>
      </c>
      <c r="H1254" s="119"/>
    </row>
    <row r="1255" spans="2:8" x14ac:dyDescent="0.25">
      <c r="B1255" s="2" t="s">
        <v>154</v>
      </c>
      <c r="C1255" s="2" t="s">
        <v>216</v>
      </c>
      <c r="D1255" s="2">
        <v>4978</v>
      </c>
      <c r="E1255" s="2" t="s">
        <v>1384</v>
      </c>
      <c r="F1255" s="2" t="s">
        <v>9</v>
      </c>
      <c r="G1255" s="6">
        <v>538506</v>
      </c>
      <c r="H1255" s="119"/>
    </row>
    <row r="1256" spans="2:8" x14ac:dyDescent="0.25">
      <c r="B1256" s="2" t="s">
        <v>154</v>
      </c>
      <c r="C1256" s="2" t="s">
        <v>216</v>
      </c>
      <c r="D1256" s="2">
        <v>4979</v>
      </c>
      <c r="E1256" s="2" t="s">
        <v>1385</v>
      </c>
      <c r="F1256" s="2" t="s">
        <v>9</v>
      </c>
      <c r="G1256" s="6">
        <v>471128</v>
      </c>
      <c r="H1256" s="119"/>
    </row>
    <row r="1257" spans="2:8" x14ac:dyDescent="0.25">
      <c r="B1257" s="2" t="s">
        <v>154</v>
      </c>
      <c r="C1257" s="2" t="s">
        <v>164</v>
      </c>
      <c r="D1257" s="2">
        <v>4980</v>
      </c>
      <c r="E1257" s="2" t="s">
        <v>1386</v>
      </c>
      <c r="F1257" s="2" t="s">
        <v>12</v>
      </c>
      <c r="G1257" s="6">
        <v>344869</v>
      </c>
      <c r="H1257" s="119"/>
    </row>
    <row r="1258" spans="2:8" x14ac:dyDescent="0.25">
      <c r="B1258" s="2" t="s">
        <v>154</v>
      </c>
      <c r="C1258" s="2" t="s">
        <v>176</v>
      </c>
      <c r="D1258" s="2">
        <v>4981</v>
      </c>
      <c r="E1258" s="2" t="s">
        <v>1387</v>
      </c>
      <c r="F1258" s="2" t="s">
        <v>18</v>
      </c>
      <c r="G1258" s="6">
        <v>50919</v>
      </c>
      <c r="H1258" s="119"/>
    </row>
    <row r="1259" spans="2:8" x14ac:dyDescent="0.25">
      <c r="B1259" s="2" t="s">
        <v>154</v>
      </c>
      <c r="C1259" s="2" t="s">
        <v>216</v>
      </c>
      <c r="D1259" s="2">
        <v>4982</v>
      </c>
      <c r="E1259" s="2" t="s">
        <v>1388</v>
      </c>
      <c r="F1259" s="2" t="s">
        <v>9</v>
      </c>
      <c r="G1259" s="6">
        <v>79080</v>
      </c>
      <c r="H1259" s="119"/>
    </row>
    <row r="1260" spans="2:8" x14ac:dyDescent="0.25">
      <c r="B1260" s="2" t="s">
        <v>154</v>
      </c>
      <c r="C1260" s="2" t="s">
        <v>368</v>
      </c>
      <c r="D1260" s="2">
        <v>4983</v>
      </c>
      <c r="E1260" s="2" t="s">
        <v>1389</v>
      </c>
      <c r="F1260" s="2" t="s">
        <v>9</v>
      </c>
      <c r="G1260" s="6">
        <v>37716</v>
      </c>
      <c r="H1260" s="119"/>
    </row>
    <row r="1261" spans="2:8" x14ac:dyDescent="0.25">
      <c r="B1261" s="2" t="s">
        <v>154</v>
      </c>
      <c r="C1261" s="2" t="s">
        <v>216</v>
      </c>
      <c r="D1261" s="2">
        <v>4984</v>
      </c>
      <c r="E1261" s="2" t="s">
        <v>1390</v>
      </c>
      <c r="F1261" s="2" t="s">
        <v>9</v>
      </c>
      <c r="G1261" s="6">
        <v>193103</v>
      </c>
      <c r="H1261" s="119"/>
    </row>
    <row r="1262" spans="2:8" x14ac:dyDescent="0.25">
      <c r="B1262" s="2" t="s">
        <v>154</v>
      </c>
      <c r="C1262" s="2" t="s">
        <v>225</v>
      </c>
      <c r="D1262" s="2">
        <v>4985</v>
      </c>
      <c r="E1262" s="2" t="s">
        <v>1391</v>
      </c>
      <c r="F1262" s="2" t="s">
        <v>159</v>
      </c>
      <c r="G1262" s="6">
        <v>536805</v>
      </c>
      <c r="H1262" s="119"/>
    </row>
    <row r="1263" spans="2:8" x14ac:dyDescent="0.25">
      <c r="B1263" s="2" t="s">
        <v>154</v>
      </c>
      <c r="C1263" s="2" t="s">
        <v>564</v>
      </c>
      <c r="D1263" s="2">
        <v>4986</v>
      </c>
      <c r="E1263" s="2" t="s">
        <v>1392</v>
      </c>
      <c r="F1263" s="2" t="s">
        <v>159</v>
      </c>
      <c r="G1263" s="6">
        <v>631092</v>
      </c>
      <c r="H1263" s="119"/>
    </row>
    <row r="1264" spans="2:8" x14ac:dyDescent="0.25">
      <c r="B1264" s="2" t="s">
        <v>154</v>
      </c>
      <c r="C1264" s="2" t="s">
        <v>187</v>
      </c>
      <c r="D1264" s="2">
        <v>4987</v>
      </c>
      <c r="E1264" s="2" t="s">
        <v>1393</v>
      </c>
      <c r="F1264" s="2" t="s">
        <v>9</v>
      </c>
      <c r="G1264" s="6">
        <v>1059252</v>
      </c>
      <c r="H1264" s="119"/>
    </row>
    <row r="1265" spans="2:8" x14ac:dyDescent="0.25">
      <c r="B1265" s="2" t="s">
        <v>154</v>
      </c>
      <c r="C1265" s="2" t="s">
        <v>166</v>
      </c>
      <c r="D1265" s="2">
        <v>4988</v>
      </c>
      <c r="E1265" s="2" t="s">
        <v>1394</v>
      </c>
      <c r="F1265" s="2" t="s">
        <v>1355</v>
      </c>
      <c r="G1265" s="6">
        <v>282278</v>
      </c>
      <c r="H1265" s="119"/>
    </row>
    <row r="1266" spans="2:8" x14ac:dyDescent="0.25">
      <c r="B1266" s="2" t="s">
        <v>154</v>
      </c>
      <c r="C1266" s="2" t="s">
        <v>174</v>
      </c>
      <c r="D1266" s="2">
        <v>4989</v>
      </c>
      <c r="E1266" s="2" t="s">
        <v>1395</v>
      </c>
      <c r="F1266" s="2" t="s">
        <v>12</v>
      </c>
      <c r="G1266" s="6">
        <v>152293</v>
      </c>
      <c r="H1266" s="119"/>
    </row>
    <row r="1267" spans="2:8" x14ac:dyDescent="0.25">
      <c r="B1267" s="2" t="s">
        <v>154</v>
      </c>
      <c r="C1267" s="2" t="s">
        <v>368</v>
      </c>
      <c r="D1267" s="2">
        <v>4990</v>
      </c>
      <c r="E1267" s="2" t="s">
        <v>1396</v>
      </c>
      <c r="F1267" s="2" t="s">
        <v>9</v>
      </c>
      <c r="G1267" s="6">
        <v>456879</v>
      </c>
      <c r="H1267" s="119"/>
    </row>
    <row r="1268" spans="2:8" x14ac:dyDescent="0.25">
      <c r="B1268" s="2" t="s">
        <v>154</v>
      </c>
      <c r="C1268" s="2" t="s">
        <v>174</v>
      </c>
      <c r="D1268" s="2">
        <v>4991</v>
      </c>
      <c r="E1268" s="2" t="s">
        <v>1397</v>
      </c>
      <c r="F1268" s="2" t="s">
        <v>12</v>
      </c>
      <c r="G1268" s="6">
        <v>146797</v>
      </c>
      <c r="H1268" s="119"/>
    </row>
    <row r="1269" spans="2:8" x14ac:dyDescent="0.25">
      <c r="B1269" s="2" t="s">
        <v>154</v>
      </c>
      <c r="C1269" s="2" t="s">
        <v>174</v>
      </c>
      <c r="D1269" s="2">
        <v>4992</v>
      </c>
      <c r="E1269" s="2" t="s">
        <v>1398</v>
      </c>
      <c r="F1269" s="2" t="s">
        <v>9</v>
      </c>
      <c r="G1269" s="6">
        <v>450546</v>
      </c>
      <c r="H1269" s="119"/>
    </row>
    <row r="1270" spans="2:8" x14ac:dyDescent="0.25">
      <c r="B1270" s="2" t="s">
        <v>154</v>
      </c>
      <c r="C1270" s="2" t="s">
        <v>174</v>
      </c>
      <c r="D1270" s="2">
        <v>4993</v>
      </c>
      <c r="E1270" s="2" t="s">
        <v>1399</v>
      </c>
      <c r="F1270" s="2" t="s">
        <v>9</v>
      </c>
      <c r="G1270" s="6">
        <v>440391</v>
      </c>
      <c r="H1270" s="119"/>
    </row>
    <row r="1271" spans="2:8" x14ac:dyDescent="0.25">
      <c r="B1271" s="2" t="s">
        <v>154</v>
      </c>
      <c r="C1271" s="2" t="s">
        <v>391</v>
      </c>
      <c r="D1271" s="2">
        <v>4994</v>
      </c>
      <c r="E1271" s="2" t="s">
        <v>1400</v>
      </c>
      <c r="F1271" s="2" t="s">
        <v>159</v>
      </c>
      <c r="G1271" s="6">
        <v>103803</v>
      </c>
      <c r="H1271" s="119"/>
    </row>
    <row r="1272" spans="2:8" x14ac:dyDescent="0.25">
      <c r="B1272" s="2" t="s">
        <v>154</v>
      </c>
      <c r="C1272" s="2" t="s">
        <v>391</v>
      </c>
      <c r="D1272" s="2">
        <v>4995</v>
      </c>
      <c r="E1272" s="2" t="s">
        <v>1401</v>
      </c>
      <c r="F1272" s="2" t="s">
        <v>159</v>
      </c>
      <c r="G1272" s="6">
        <v>161117</v>
      </c>
      <c r="H1272" s="119"/>
    </row>
    <row r="1273" spans="2:8" x14ac:dyDescent="0.25">
      <c r="B1273" s="2" t="s">
        <v>154</v>
      </c>
      <c r="C1273" s="2" t="s">
        <v>216</v>
      </c>
      <c r="D1273" s="2">
        <v>4996</v>
      </c>
      <c r="E1273" s="2" t="s">
        <v>1402</v>
      </c>
      <c r="F1273" s="2" t="s">
        <v>9</v>
      </c>
      <c r="G1273" s="6">
        <v>400826</v>
      </c>
      <c r="H1273" s="119"/>
    </row>
    <row r="1274" spans="2:8" x14ac:dyDescent="0.25">
      <c r="B1274" s="2" t="s">
        <v>154</v>
      </c>
      <c r="C1274" s="2" t="s">
        <v>207</v>
      </c>
      <c r="D1274" s="2">
        <v>4997</v>
      </c>
      <c r="E1274" s="2" t="s">
        <v>1403</v>
      </c>
      <c r="F1274" s="2" t="s">
        <v>12</v>
      </c>
      <c r="G1274" s="6">
        <v>15520</v>
      </c>
      <c r="H1274" s="119"/>
    </row>
    <row r="1275" spans="2:8" x14ac:dyDescent="0.25">
      <c r="B1275" s="2" t="s">
        <v>154</v>
      </c>
      <c r="C1275" s="2" t="s">
        <v>164</v>
      </c>
      <c r="D1275" s="2">
        <v>5000</v>
      </c>
      <c r="E1275" s="2" t="s">
        <v>1404</v>
      </c>
      <c r="F1275" s="2" t="s">
        <v>12</v>
      </c>
      <c r="G1275" s="6">
        <v>68670</v>
      </c>
      <c r="H1275" s="119"/>
    </row>
    <row r="1276" spans="2:8" x14ac:dyDescent="0.25">
      <c r="B1276" s="2" t="s">
        <v>154</v>
      </c>
      <c r="C1276" s="2" t="s">
        <v>164</v>
      </c>
      <c r="D1276" s="2">
        <v>5001</v>
      </c>
      <c r="E1276" s="2" t="s">
        <v>1405</v>
      </c>
      <c r="F1276" s="2" t="s">
        <v>9</v>
      </c>
      <c r="G1276" s="6">
        <v>769499</v>
      </c>
      <c r="H1276" s="119"/>
    </row>
    <row r="1277" spans="2:8" x14ac:dyDescent="0.25">
      <c r="B1277" s="2" t="s">
        <v>154</v>
      </c>
      <c r="C1277" s="2" t="s">
        <v>164</v>
      </c>
      <c r="D1277" s="2">
        <v>5002</v>
      </c>
      <c r="E1277" s="2" t="s">
        <v>1406</v>
      </c>
      <c r="F1277" s="2" t="s">
        <v>12</v>
      </c>
      <c r="G1277" s="6">
        <v>55262</v>
      </c>
      <c r="H1277" s="119"/>
    </row>
    <row r="1278" spans="2:8" x14ac:dyDescent="0.25">
      <c r="B1278" s="2" t="s">
        <v>154</v>
      </c>
      <c r="C1278" s="2" t="s">
        <v>1407</v>
      </c>
      <c r="D1278" s="2">
        <v>5003</v>
      </c>
      <c r="E1278" s="2" t="s">
        <v>1408</v>
      </c>
      <c r="F1278" s="2" t="s">
        <v>9</v>
      </c>
      <c r="G1278" s="6">
        <v>32992</v>
      </c>
      <c r="H1278" s="119"/>
    </row>
    <row r="1279" spans="2:8" x14ac:dyDescent="0.25">
      <c r="B1279" s="2" t="s">
        <v>154</v>
      </c>
      <c r="C1279" s="2" t="s">
        <v>1407</v>
      </c>
      <c r="D1279" s="2">
        <v>5004</v>
      </c>
      <c r="E1279" s="2" t="s">
        <v>1409</v>
      </c>
      <c r="F1279" s="2" t="s">
        <v>838</v>
      </c>
      <c r="G1279" s="6">
        <v>57851</v>
      </c>
      <c r="H1279" s="119"/>
    </row>
    <row r="1280" spans="2:8" x14ac:dyDescent="0.25">
      <c r="B1280" s="2" t="s">
        <v>154</v>
      </c>
      <c r="C1280" s="2" t="s">
        <v>1407</v>
      </c>
      <c r="D1280" s="2">
        <v>5005</v>
      </c>
      <c r="E1280" s="2" t="s">
        <v>1409</v>
      </c>
      <c r="F1280" s="2" t="s">
        <v>549</v>
      </c>
      <c r="G1280" s="6">
        <v>462797</v>
      </c>
      <c r="H1280" s="119"/>
    </row>
    <row r="1281" spans="2:8" x14ac:dyDescent="0.25">
      <c r="B1281" s="2" t="s">
        <v>154</v>
      </c>
      <c r="C1281" s="2" t="s">
        <v>1407</v>
      </c>
      <c r="D1281" s="2">
        <v>5007</v>
      </c>
      <c r="E1281" s="2" t="s">
        <v>1410</v>
      </c>
      <c r="F1281" s="2" t="s">
        <v>9</v>
      </c>
      <c r="G1281" s="6">
        <v>212462</v>
      </c>
      <c r="H1281" s="119"/>
    </row>
    <row r="1282" spans="2:8" x14ac:dyDescent="0.25">
      <c r="B1282" s="2" t="s">
        <v>154</v>
      </c>
      <c r="C1282" s="2" t="s">
        <v>1407</v>
      </c>
      <c r="D1282" s="2">
        <v>5010</v>
      </c>
      <c r="E1282" s="2" t="s">
        <v>1411</v>
      </c>
      <c r="F1282" s="2" t="s">
        <v>9</v>
      </c>
      <c r="G1282" s="6">
        <v>211651</v>
      </c>
      <c r="H1282" s="119"/>
    </row>
    <row r="1283" spans="2:8" x14ac:dyDescent="0.25">
      <c r="B1283" s="2" t="s">
        <v>154</v>
      </c>
      <c r="C1283" s="2" t="s">
        <v>176</v>
      </c>
      <c r="D1283" s="2">
        <v>5015</v>
      </c>
      <c r="E1283" s="2" t="s">
        <v>1412</v>
      </c>
      <c r="F1283" s="2" t="s">
        <v>9</v>
      </c>
      <c r="G1283" s="6">
        <v>423858</v>
      </c>
      <c r="H1283" s="119"/>
    </row>
    <row r="1284" spans="2:8" x14ac:dyDescent="0.25">
      <c r="B1284" s="2" t="s">
        <v>154</v>
      </c>
      <c r="C1284" s="2" t="s">
        <v>216</v>
      </c>
      <c r="D1284" s="2">
        <v>5017</v>
      </c>
      <c r="E1284" s="2" t="s">
        <v>1413</v>
      </c>
      <c r="F1284" s="2" t="s">
        <v>9</v>
      </c>
      <c r="G1284" s="6">
        <v>301023</v>
      </c>
      <c r="H1284" s="119"/>
    </row>
    <row r="1285" spans="2:8" x14ac:dyDescent="0.25">
      <c r="B1285" s="2" t="s">
        <v>154</v>
      </c>
      <c r="C1285" s="2" t="s">
        <v>216</v>
      </c>
      <c r="D1285" s="2">
        <v>5018</v>
      </c>
      <c r="E1285" s="2" t="s">
        <v>1414</v>
      </c>
      <c r="F1285" s="2" t="s">
        <v>9</v>
      </c>
      <c r="G1285" s="6">
        <v>419148</v>
      </c>
      <c r="H1285" s="119"/>
    </row>
    <row r="1286" spans="2:8" x14ac:dyDescent="0.25">
      <c r="B1286" s="2" t="s">
        <v>154</v>
      </c>
      <c r="C1286" s="2" t="s">
        <v>216</v>
      </c>
      <c r="D1286" s="2">
        <v>5019</v>
      </c>
      <c r="E1286" s="2" t="s">
        <v>1415</v>
      </c>
      <c r="F1286" s="2" t="s">
        <v>9</v>
      </c>
      <c r="G1286" s="6">
        <v>175725</v>
      </c>
      <c r="H1286" s="119"/>
    </row>
    <row r="1287" spans="2:8" x14ac:dyDescent="0.25">
      <c r="B1287" s="2" t="s">
        <v>154</v>
      </c>
      <c r="C1287" s="2" t="s">
        <v>216</v>
      </c>
      <c r="D1287" s="2">
        <v>5021</v>
      </c>
      <c r="E1287" s="2" t="s">
        <v>1416</v>
      </c>
      <c r="F1287" s="2" t="s">
        <v>12</v>
      </c>
      <c r="G1287" s="6">
        <v>375779</v>
      </c>
      <c r="H1287" s="119"/>
    </row>
    <row r="1288" spans="2:8" x14ac:dyDescent="0.25">
      <c r="B1288" s="2" t="s">
        <v>154</v>
      </c>
      <c r="C1288" s="2" t="s">
        <v>187</v>
      </c>
      <c r="D1288" s="2">
        <v>5023</v>
      </c>
      <c r="E1288" s="2" t="s">
        <v>1417</v>
      </c>
      <c r="F1288" s="2" t="s">
        <v>12</v>
      </c>
      <c r="G1288" s="6">
        <v>18498</v>
      </c>
      <c r="H1288" s="119"/>
    </row>
    <row r="1289" spans="2:8" x14ac:dyDescent="0.25">
      <c r="B1289" s="2" t="s">
        <v>154</v>
      </c>
      <c r="C1289" s="2" t="s">
        <v>1003</v>
      </c>
      <c r="D1289" s="2">
        <v>5024</v>
      </c>
      <c r="E1289" s="2" t="s">
        <v>1418</v>
      </c>
      <c r="F1289" s="2" t="s">
        <v>9</v>
      </c>
      <c r="G1289" s="6">
        <v>947953</v>
      </c>
      <c r="H1289" s="119"/>
    </row>
    <row r="1290" spans="2:8" x14ac:dyDescent="0.25">
      <c r="B1290" s="2" t="s">
        <v>154</v>
      </c>
      <c r="C1290" s="2" t="s">
        <v>1003</v>
      </c>
      <c r="D1290" s="2">
        <v>5025</v>
      </c>
      <c r="E1290" s="2" t="s">
        <v>1419</v>
      </c>
      <c r="F1290" s="2" t="s">
        <v>18</v>
      </c>
      <c r="G1290" s="6">
        <v>155817</v>
      </c>
      <c r="H1290" s="119"/>
    </row>
    <row r="1291" spans="2:8" x14ac:dyDescent="0.25">
      <c r="B1291" s="2" t="s">
        <v>154</v>
      </c>
      <c r="C1291" s="2" t="s">
        <v>1003</v>
      </c>
      <c r="D1291" s="2">
        <v>5026</v>
      </c>
      <c r="E1291" s="2" t="s">
        <v>1420</v>
      </c>
      <c r="F1291" s="2" t="s">
        <v>9</v>
      </c>
      <c r="G1291" s="6">
        <v>3592911</v>
      </c>
      <c r="H1291" s="119"/>
    </row>
    <row r="1292" spans="2:8" x14ac:dyDescent="0.25">
      <c r="B1292" s="2" t="s">
        <v>154</v>
      </c>
      <c r="C1292" s="2" t="s">
        <v>1003</v>
      </c>
      <c r="D1292" s="2">
        <v>5028</v>
      </c>
      <c r="E1292" s="2" t="s">
        <v>1421</v>
      </c>
      <c r="F1292" s="2" t="s">
        <v>9</v>
      </c>
      <c r="G1292" s="6">
        <v>3290400</v>
      </c>
      <c r="H1292" s="119"/>
    </row>
    <row r="1293" spans="2:8" x14ac:dyDescent="0.25">
      <c r="B1293" s="2" t="s">
        <v>154</v>
      </c>
      <c r="C1293" s="2" t="s">
        <v>1422</v>
      </c>
      <c r="D1293" s="2">
        <v>5029</v>
      </c>
      <c r="E1293" s="2" t="s">
        <v>1423</v>
      </c>
      <c r="F1293" s="2" t="s">
        <v>524</v>
      </c>
      <c r="G1293" s="6">
        <v>10760</v>
      </c>
      <c r="H1293" s="119"/>
    </row>
    <row r="1294" spans="2:8" x14ac:dyDescent="0.25">
      <c r="B1294" s="2" t="s">
        <v>154</v>
      </c>
      <c r="C1294" s="2" t="s">
        <v>1256</v>
      </c>
      <c r="D1294" s="2">
        <v>5030</v>
      </c>
      <c r="E1294" s="2" t="s">
        <v>1424</v>
      </c>
      <c r="F1294" s="2" t="s">
        <v>1425</v>
      </c>
      <c r="G1294" s="6">
        <v>1562</v>
      </c>
      <c r="H1294" s="119"/>
    </row>
    <row r="1295" spans="2:8" x14ac:dyDescent="0.25">
      <c r="B1295" s="2" t="s">
        <v>154</v>
      </c>
      <c r="C1295" s="2" t="s">
        <v>207</v>
      </c>
      <c r="D1295" s="2">
        <v>5032</v>
      </c>
      <c r="E1295" s="2" t="s">
        <v>1426</v>
      </c>
      <c r="F1295" s="2" t="s">
        <v>9</v>
      </c>
      <c r="G1295" s="6">
        <v>141808</v>
      </c>
      <c r="H1295" s="119"/>
    </row>
    <row r="1296" spans="2:8" x14ac:dyDescent="0.25">
      <c r="B1296" s="2" t="s">
        <v>154</v>
      </c>
      <c r="C1296" s="2" t="s">
        <v>207</v>
      </c>
      <c r="D1296" s="2">
        <v>5033</v>
      </c>
      <c r="E1296" s="2" t="s">
        <v>1427</v>
      </c>
      <c r="F1296" s="2" t="s">
        <v>9</v>
      </c>
      <c r="G1296" s="6">
        <v>141808</v>
      </c>
      <c r="H1296" s="119"/>
    </row>
    <row r="1297" spans="2:8" x14ac:dyDescent="0.25">
      <c r="B1297" s="2" t="s">
        <v>154</v>
      </c>
      <c r="C1297" s="2" t="s">
        <v>207</v>
      </c>
      <c r="D1297" s="2">
        <v>5034</v>
      </c>
      <c r="E1297" s="2" t="s">
        <v>1428</v>
      </c>
      <c r="F1297" s="2" t="s">
        <v>9</v>
      </c>
      <c r="G1297" s="6">
        <v>141808</v>
      </c>
      <c r="H1297" s="119"/>
    </row>
    <row r="1298" spans="2:8" x14ac:dyDescent="0.25">
      <c r="B1298" s="2" t="s">
        <v>154</v>
      </c>
      <c r="C1298" s="2" t="s">
        <v>207</v>
      </c>
      <c r="D1298" s="2">
        <v>5035</v>
      </c>
      <c r="E1298" s="2" t="s">
        <v>1429</v>
      </c>
      <c r="F1298" s="2" t="s">
        <v>9</v>
      </c>
      <c r="G1298" s="6">
        <v>231808</v>
      </c>
      <c r="H1298" s="119"/>
    </row>
    <row r="1299" spans="2:8" x14ac:dyDescent="0.25">
      <c r="B1299" s="2" t="s">
        <v>154</v>
      </c>
      <c r="C1299" s="2" t="s">
        <v>207</v>
      </c>
      <c r="D1299" s="2">
        <v>5036</v>
      </c>
      <c r="E1299" s="2" t="s">
        <v>1430</v>
      </c>
      <c r="F1299" s="2" t="s">
        <v>9</v>
      </c>
      <c r="G1299" s="6">
        <v>141808</v>
      </c>
      <c r="H1299" s="119"/>
    </row>
    <row r="1300" spans="2:8" x14ac:dyDescent="0.25">
      <c r="B1300" s="2" t="s">
        <v>154</v>
      </c>
      <c r="C1300" s="2" t="s">
        <v>207</v>
      </c>
      <c r="D1300" s="2">
        <v>5037</v>
      </c>
      <c r="E1300" s="2" t="s">
        <v>1431</v>
      </c>
      <c r="F1300" s="2" t="s">
        <v>9</v>
      </c>
      <c r="G1300" s="6">
        <v>141808</v>
      </c>
      <c r="H1300" s="119"/>
    </row>
    <row r="1301" spans="2:8" x14ac:dyDescent="0.25">
      <c r="B1301" s="2" t="s">
        <v>154</v>
      </c>
      <c r="C1301" s="2" t="s">
        <v>207</v>
      </c>
      <c r="D1301" s="2">
        <v>5038</v>
      </c>
      <c r="E1301" s="2" t="s">
        <v>1432</v>
      </c>
      <c r="F1301" s="2" t="s">
        <v>9</v>
      </c>
      <c r="G1301" s="6">
        <v>181808</v>
      </c>
      <c r="H1301" s="119"/>
    </row>
    <row r="1302" spans="2:8" x14ac:dyDescent="0.25">
      <c r="B1302" s="2" t="s">
        <v>154</v>
      </c>
      <c r="C1302" s="2" t="s">
        <v>207</v>
      </c>
      <c r="D1302" s="2">
        <v>5039</v>
      </c>
      <c r="E1302" s="2" t="s">
        <v>1433</v>
      </c>
      <c r="F1302" s="2" t="s">
        <v>9</v>
      </c>
      <c r="G1302" s="6">
        <v>181808</v>
      </c>
      <c r="H1302" s="119"/>
    </row>
    <row r="1303" spans="2:8" x14ac:dyDescent="0.25">
      <c r="B1303" s="2" t="s">
        <v>154</v>
      </c>
      <c r="C1303" s="2" t="s">
        <v>207</v>
      </c>
      <c r="D1303" s="2">
        <v>5040</v>
      </c>
      <c r="E1303" s="2" t="s">
        <v>1434</v>
      </c>
      <c r="F1303" s="2" t="s">
        <v>9</v>
      </c>
      <c r="G1303" s="6">
        <v>181808</v>
      </c>
      <c r="H1303" s="119"/>
    </row>
    <row r="1304" spans="2:8" x14ac:dyDescent="0.25">
      <c r="B1304" s="2" t="s">
        <v>154</v>
      </c>
      <c r="C1304" s="2" t="s">
        <v>207</v>
      </c>
      <c r="D1304" s="2">
        <v>5042</v>
      </c>
      <c r="E1304" s="2" t="s">
        <v>1435</v>
      </c>
      <c r="F1304" s="2" t="s">
        <v>9</v>
      </c>
      <c r="G1304" s="6">
        <v>231808</v>
      </c>
      <c r="H1304" s="119"/>
    </row>
    <row r="1305" spans="2:8" x14ac:dyDescent="0.25">
      <c r="B1305" s="2" t="s">
        <v>154</v>
      </c>
      <c r="C1305" s="2" t="s">
        <v>207</v>
      </c>
      <c r="D1305" s="2">
        <v>5044</v>
      </c>
      <c r="E1305" s="2" t="s">
        <v>1436</v>
      </c>
      <c r="F1305" s="2" t="s">
        <v>18</v>
      </c>
      <c r="G1305" s="6">
        <v>126012</v>
      </c>
      <c r="H1305" s="119"/>
    </row>
    <row r="1306" spans="2:8" x14ac:dyDescent="0.25">
      <c r="B1306" s="2" t="s">
        <v>154</v>
      </c>
      <c r="C1306" s="2" t="s">
        <v>207</v>
      </c>
      <c r="D1306" s="2">
        <v>5045</v>
      </c>
      <c r="E1306" s="2" t="s">
        <v>1437</v>
      </c>
      <c r="F1306" s="2" t="s">
        <v>9</v>
      </c>
      <c r="G1306" s="6">
        <v>141808</v>
      </c>
      <c r="H1306" s="119"/>
    </row>
    <row r="1307" spans="2:8" x14ac:dyDescent="0.25">
      <c r="B1307" s="2" t="s">
        <v>154</v>
      </c>
      <c r="C1307" s="2" t="s">
        <v>207</v>
      </c>
      <c r="D1307" s="2">
        <v>5046</v>
      </c>
      <c r="E1307" s="2" t="s">
        <v>1438</v>
      </c>
      <c r="F1307" s="2" t="s">
        <v>18</v>
      </c>
      <c r="G1307" s="6">
        <v>126012</v>
      </c>
      <c r="H1307" s="119"/>
    </row>
    <row r="1308" spans="2:8" x14ac:dyDescent="0.25">
      <c r="B1308" s="2" t="s">
        <v>154</v>
      </c>
      <c r="C1308" s="2" t="s">
        <v>738</v>
      </c>
      <c r="D1308" s="2">
        <v>5047</v>
      </c>
      <c r="E1308" s="2" t="s">
        <v>1439</v>
      </c>
      <c r="F1308" s="2" t="s">
        <v>18</v>
      </c>
      <c r="G1308" s="6">
        <v>77837</v>
      </c>
      <c r="H1308" s="119"/>
    </row>
    <row r="1309" spans="2:8" x14ac:dyDescent="0.25">
      <c r="B1309" s="2" t="s">
        <v>154</v>
      </c>
      <c r="C1309" s="2" t="s">
        <v>738</v>
      </c>
      <c r="D1309" s="2">
        <v>5048</v>
      </c>
      <c r="E1309" s="2" t="s">
        <v>1440</v>
      </c>
      <c r="F1309" s="2" t="s">
        <v>18</v>
      </c>
      <c r="G1309" s="6">
        <v>56858</v>
      </c>
      <c r="H1309" s="119"/>
    </row>
    <row r="1310" spans="2:8" x14ac:dyDescent="0.25">
      <c r="B1310" s="2" t="s">
        <v>154</v>
      </c>
      <c r="C1310" s="2" t="s">
        <v>1003</v>
      </c>
      <c r="D1310" s="2">
        <v>5049</v>
      </c>
      <c r="E1310" s="2" t="s">
        <v>1441</v>
      </c>
      <c r="F1310" s="2" t="s">
        <v>18</v>
      </c>
      <c r="G1310" s="6">
        <v>202017</v>
      </c>
      <c r="H1310" s="119"/>
    </row>
    <row r="1311" spans="2:8" x14ac:dyDescent="0.25">
      <c r="B1311" s="2" t="s">
        <v>154</v>
      </c>
      <c r="C1311" s="2" t="s">
        <v>160</v>
      </c>
      <c r="D1311" s="2">
        <v>5050</v>
      </c>
      <c r="E1311" s="2" t="s">
        <v>1442</v>
      </c>
      <c r="F1311" s="2" t="s">
        <v>9</v>
      </c>
      <c r="G1311" s="6">
        <v>84423</v>
      </c>
      <c r="H1311" s="119"/>
    </row>
    <row r="1312" spans="2:8" x14ac:dyDescent="0.25">
      <c r="B1312" s="2" t="s">
        <v>154</v>
      </c>
      <c r="C1312" s="2" t="s">
        <v>223</v>
      </c>
      <c r="D1312" s="2">
        <v>5051</v>
      </c>
      <c r="E1312" s="2" t="s">
        <v>1443</v>
      </c>
      <c r="F1312" s="2" t="s">
        <v>159</v>
      </c>
      <c r="G1312" s="6">
        <v>938466</v>
      </c>
      <c r="H1312" s="119"/>
    </row>
    <row r="1313" spans="2:8" x14ac:dyDescent="0.25">
      <c r="B1313" s="2" t="s">
        <v>154</v>
      </c>
      <c r="C1313" s="2" t="s">
        <v>223</v>
      </c>
      <c r="D1313" s="2">
        <v>5052</v>
      </c>
      <c r="E1313" s="2" t="s">
        <v>1444</v>
      </c>
      <c r="F1313" s="2" t="s">
        <v>159</v>
      </c>
      <c r="G1313" s="6">
        <v>676602</v>
      </c>
      <c r="H1313" s="119"/>
    </row>
    <row r="1314" spans="2:8" x14ac:dyDescent="0.25">
      <c r="B1314" s="2" t="s">
        <v>154</v>
      </c>
      <c r="C1314" s="2" t="s">
        <v>223</v>
      </c>
      <c r="D1314" s="2">
        <v>5053</v>
      </c>
      <c r="E1314" s="2" t="s">
        <v>1445</v>
      </c>
      <c r="F1314" s="2" t="s">
        <v>9</v>
      </c>
      <c r="G1314" s="6">
        <v>7107433</v>
      </c>
      <c r="H1314" s="119"/>
    </row>
    <row r="1315" spans="2:8" x14ac:dyDescent="0.25">
      <c r="B1315" s="2" t="s">
        <v>154</v>
      </c>
      <c r="C1315" s="2" t="s">
        <v>547</v>
      </c>
      <c r="D1315" s="2">
        <v>5054</v>
      </c>
      <c r="E1315" s="2" t="s">
        <v>1446</v>
      </c>
      <c r="F1315" s="2" t="s">
        <v>549</v>
      </c>
      <c r="G1315" s="6">
        <v>277418</v>
      </c>
      <c r="H1315" s="119"/>
    </row>
    <row r="1316" spans="2:8" x14ac:dyDescent="0.25">
      <c r="B1316" s="2" t="s">
        <v>154</v>
      </c>
      <c r="C1316" s="2" t="s">
        <v>223</v>
      </c>
      <c r="D1316" s="2">
        <v>5055</v>
      </c>
      <c r="E1316" s="2" t="s">
        <v>1447</v>
      </c>
      <c r="F1316" s="2" t="s">
        <v>159</v>
      </c>
      <c r="G1316" s="6">
        <v>113774</v>
      </c>
      <c r="H1316" s="119"/>
    </row>
    <row r="1317" spans="2:8" x14ac:dyDescent="0.25">
      <c r="B1317" s="2" t="s">
        <v>154</v>
      </c>
      <c r="C1317" s="2" t="s">
        <v>1058</v>
      </c>
      <c r="D1317" s="2">
        <v>5056</v>
      </c>
      <c r="E1317" s="2" t="s">
        <v>1448</v>
      </c>
      <c r="F1317" s="2" t="s">
        <v>18</v>
      </c>
      <c r="G1317" s="6">
        <v>174818</v>
      </c>
      <c r="H1317" s="119"/>
    </row>
    <row r="1318" spans="2:8" x14ac:dyDescent="0.25">
      <c r="B1318" s="2" t="s">
        <v>154</v>
      </c>
      <c r="C1318" s="2" t="s">
        <v>1449</v>
      </c>
      <c r="D1318" s="2">
        <v>5057</v>
      </c>
      <c r="E1318" s="2" t="s">
        <v>1450</v>
      </c>
      <c r="F1318" s="2" t="s">
        <v>18</v>
      </c>
      <c r="G1318" s="6">
        <v>325727</v>
      </c>
      <c r="H1318" s="119"/>
    </row>
    <row r="1319" spans="2:8" x14ac:dyDescent="0.25">
      <c r="B1319" s="2" t="s">
        <v>154</v>
      </c>
      <c r="C1319" s="2" t="s">
        <v>1451</v>
      </c>
      <c r="D1319" s="2">
        <v>5058</v>
      </c>
      <c r="E1319" s="2" t="s">
        <v>1452</v>
      </c>
      <c r="F1319" s="2" t="s">
        <v>12</v>
      </c>
      <c r="G1319" s="6">
        <v>5281</v>
      </c>
      <c r="H1319" s="119"/>
    </row>
    <row r="1320" spans="2:8" x14ac:dyDescent="0.25">
      <c r="B1320" s="2" t="s">
        <v>154</v>
      </c>
      <c r="C1320" s="2" t="s">
        <v>1453</v>
      </c>
      <c r="D1320" s="2">
        <v>5060</v>
      </c>
      <c r="E1320" s="2" t="s">
        <v>1454</v>
      </c>
      <c r="F1320" s="2" t="s">
        <v>18</v>
      </c>
      <c r="G1320" s="6">
        <v>6744</v>
      </c>
      <c r="H1320" s="119"/>
    </row>
    <row r="1321" spans="2:8" x14ac:dyDescent="0.25">
      <c r="B1321" s="2" t="s">
        <v>154</v>
      </c>
      <c r="C1321" s="2" t="s">
        <v>1451</v>
      </c>
      <c r="D1321" s="2">
        <v>5061</v>
      </c>
      <c r="E1321" s="2" t="s">
        <v>1455</v>
      </c>
      <c r="F1321" s="2" t="s">
        <v>18</v>
      </c>
      <c r="G1321" s="6">
        <v>56639</v>
      </c>
      <c r="H1321" s="119"/>
    </row>
    <row r="1322" spans="2:8" x14ac:dyDescent="0.25">
      <c r="B1322" s="2" t="s">
        <v>154</v>
      </c>
      <c r="C1322" s="2" t="s">
        <v>1451</v>
      </c>
      <c r="D1322" s="2">
        <v>5062</v>
      </c>
      <c r="E1322" s="2" t="s">
        <v>1456</v>
      </c>
      <c r="F1322" s="2" t="s">
        <v>12</v>
      </c>
      <c r="G1322" s="6">
        <v>23600</v>
      </c>
      <c r="H1322" s="119"/>
    </row>
    <row r="1323" spans="2:8" x14ac:dyDescent="0.25">
      <c r="B1323" s="2" t="s">
        <v>154</v>
      </c>
      <c r="C1323" s="2" t="s">
        <v>1451</v>
      </c>
      <c r="D1323" s="2">
        <v>5063</v>
      </c>
      <c r="E1323" s="2" t="s">
        <v>1457</v>
      </c>
      <c r="F1323" s="2" t="s">
        <v>18</v>
      </c>
      <c r="G1323" s="6">
        <v>43788</v>
      </c>
      <c r="H1323" s="119"/>
    </row>
    <row r="1324" spans="2:8" x14ac:dyDescent="0.25">
      <c r="B1324" s="2" t="s">
        <v>154</v>
      </c>
      <c r="C1324" s="2" t="s">
        <v>1451</v>
      </c>
      <c r="D1324" s="2">
        <v>5064</v>
      </c>
      <c r="E1324" s="2" t="s">
        <v>1458</v>
      </c>
      <c r="F1324" s="2" t="s">
        <v>12</v>
      </c>
      <c r="G1324" s="6">
        <v>7072</v>
      </c>
      <c r="H1324" s="119"/>
    </row>
    <row r="1325" spans="2:8" x14ac:dyDescent="0.25">
      <c r="B1325" s="2" t="s">
        <v>154</v>
      </c>
      <c r="C1325" s="2" t="s">
        <v>1451</v>
      </c>
      <c r="D1325" s="2">
        <v>5065</v>
      </c>
      <c r="E1325" s="2" t="s">
        <v>1459</v>
      </c>
      <c r="F1325" s="2" t="s">
        <v>18</v>
      </c>
      <c r="G1325" s="6">
        <v>52629</v>
      </c>
      <c r="H1325" s="119"/>
    </row>
    <row r="1326" spans="2:8" x14ac:dyDescent="0.25">
      <c r="B1326" s="2" t="s">
        <v>154</v>
      </c>
      <c r="C1326" s="2" t="s">
        <v>1451</v>
      </c>
      <c r="D1326" s="2">
        <v>5066</v>
      </c>
      <c r="E1326" s="2" t="s">
        <v>1460</v>
      </c>
      <c r="F1326" s="2" t="s">
        <v>12</v>
      </c>
      <c r="G1326" s="6">
        <v>14579</v>
      </c>
      <c r="H1326" s="119"/>
    </row>
    <row r="1327" spans="2:8" x14ac:dyDescent="0.25">
      <c r="B1327" s="2" t="s">
        <v>154</v>
      </c>
      <c r="C1327" s="2" t="s">
        <v>1451</v>
      </c>
      <c r="D1327" s="2">
        <v>5067</v>
      </c>
      <c r="E1327" s="2" t="s">
        <v>1461</v>
      </c>
      <c r="F1327" s="2" t="s">
        <v>12</v>
      </c>
      <c r="G1327" s="6">
        <v>13097</v>
      </c>
      <c r="H1327" s="119"/>
    </row>
    <row r="1328" spans="2:8" x14ac:dyDescent="0.25">
      <c r="B1328" s="2" t="s">
        <v>154</v>
      </c>
      <c r="C1328" s="2" t="s">
        <v>1451</v>
      </c>
      <c r="D1328" s="2">
        <v>5068</v>
      </c>
      <c r="E1328" s="2" t="s">
        <v>1462</v>
      </c>
      <c r="F1328" s="2" t="s">
        <v>9</v>
      </c>
      <c r="G1328" s="6">
        <v>135665</v>
      </c>
      <c r="H1328" s="119"/>
    </row>
    <row r="1329" spans="2:8" x14ac:dyDescent="0.25">
      <c r="B1329" s="2" t="s">
        <v>154</v>
      </c>
      <c r="C1329" s="2" t="s">
        <v>1451</v>
      </c>
      <c r="D1329" s="2">
        <v>5069</v>
      </c>
      <c r="E1329" s="2" t="s">
        <v>1463</v>
      </c>
      <c r="F1329" s="2" t="s">
        <v>9</v>
      </c>
      <c r="G1329" s="6">
        <v>40916</v>
      </c>
      <c r="H1329" s="119"/>
    </row>
    <row r="1330" spans="2:8" x14ac:dyDescent="0.25">
      <c r="B1330" s="2" t="s">
        <v>154</v>
      </c>
      <c r="C1330" s="2" t="s">
        <v>1451</v>
      </c>
      <c r="D1330" s="2">
        <v>5070</v>
      </c>
      <c r="E1330" s="2" t="s">
        <v>1464</v>
      </c>
      <c r="F1330" s="2" t="s">
        <v>9</v>
      </c>
      <c r="G1330" s="6">
        <v>108078</v>
      </c>
      <c r="H1330" s="119"/>
    </row>
    <row r="1331" spans="2:8" x14ac:dyDescent="0.25">
      <c r="B1331" s="2" t="s">
        <v>154</v>
      </c>
      <c r="C1331" s="2" t="s">
        <v>223</v>
      </c>
      <c r="D1331" s="2">
        <v>5071</v>
      </c>
      <c r="E1331" s="2" t="s">
        <v>1465</v>
      </c>
      <c r="F1331" s="2" t="s">
        <v>159</v>
      </c>
      <c r="G1331" s="6">
        <v>636220</v>
      </c>
      <c r="H1331" s="119"/>
    </row>
    <row r="1332" spans="2:8" x14ac:dyDescent="0.25">
      <c r="B1332" s="2" t="s">
        <v>154</v>
      </c>
      <c r="C1332" s="2" t="s">
        <v>223</v>
      </c>
      <c r="D1332" s="2">
        <v>5072</v>
      </c>
      <c r="E1332" s="2" t="s">
        <v>1466</v>
      </c>
      <c r="F1332" s="2" t="s">
        <v>159</v>
      </c>
      <c r="G1332" s="6">
        <v>789423</v>
      </c>
      <c r="H1332" s="119"/>
    </row>
    <row r="1333" spans="2:8" x14ac:dyDescent="0.25">
      <c r="B1333" s="2" t="s">
        <v>154</v>
      </c>
      <c r="C1333" s="2" t="s">
        <v>176</v>
      </c>
      <c r="D1333" s="2">
        <v>5073</v>
      </c>
      <c r="E1333" s="2" t="s">
        <v>1467</v>
      </c>
      <c r="F1333" s="2" t="s">
        <v>12</v>
      </c>
      <c r="G1333" s="6">
        <v>14334</v>
      </c>
      <c r="H1333" s="119"/>
    </row>
    <row r="1334" spans="2:8" x14ac:dyDescent="0.25">
      <c r="B1334" s="2" t="s">
        <v>154</v>
      </c>
      <c r="C1334" s="2" t="s">
        <v>176</v>
      </c>
      <c r="D1334" s="2">
        <v>5074</v>
      </c>
      <c r="E1334" s="2" t="s">
        <v>1468</v>
      </c>
      <c r="F1334" s="2" t="s">
        <v>9</v>
      </c>
      <c r="G1334" s="6">
        <v>3096</v>
      </c>
      <c r="H1334" s="119"/>
    </row>
    <row r="1335" spans="2:8" x14ac:dyDescent="0.25">
      <c r="B1335" s="2" t="s">
        <v>154</v>
      </c>
      <c r="C1335" s="2" t="s">
        <v>176</v>
      </c>
      <c r="D1335" s="2">
        <v>5075</v>
      </c>
      <c r="E1335" s="2" t="s">
        <v>1469</v>
      </c>
      <c r="F1335" s="2" t="s">
        <v>9</v>
      </c>
      <c r="G1335" s="6">
        <v>5602</v>
      </c>
      <c r="H1335" s="119"/>
    </row>
    <row r="1336" spans="2:8" x14ac:dyDescent="0.25">
      <c r="B1336" s="2" t="s">
        <v>154</v>
      </c>
      <c r="C1336" s="2" t="s">
        <v>176</v>
      </c>
      <c r="D1336" s="2">
        <v>5076</v>
      </c>
      <c r="E1336" s="2" t="s">
        <v>1470</v>
      </c>
      <c r="F1336" s="2" t="s">
        <v>9</v>
      </c>
      <c r="G1336" s="6">
        <v>17199</v>
      </c>
      <c r="H1336" s="119"/>
    </row>
    <row r="1337" spans="2:8" x14ac:dyDescent="0.25">
      <c r="B1337" s="2" t="s">
        <v>154</v>
      </c>
      <c r="C1337" s="2" t="s">
        <v>176</v>
      </c>
      <c r="D1337" s="2">
        <v>5077</v>
      </c>
      <c r="E1337" s="2" t="s">
        <v>1471</v>
      </c>
      <c r="F1337" s="2" t="s">
        <v>9</v>
      </c>
      <c r="G1337" s="6">
        <v>5778</v>
      </c>
      <c r="H1337" s="119"/>
    </row>
    <row r="1338" spans="2:8" x14ac:dyDescent="0.25">
      <c r="B1338" s="2" t="s">
        <v>154</v>
      </c>
      <c r="C1338" s="2" t="s">
        <v>176</v>
      </c>
      <c r="D1338" s="2">
        <v>5078</v>
      </c>
      <c r="E1338" s="2" t="s">
        <v>1472</v>
      </c>
      <c r="F1338" s="2" t="s">
        <v>9</v>
      </c>
      <c r="G1338" s="6">
        <v>18585</v>
      </c>
      <c r="H1338" s="119"/>
    </row>
    <row r="1339" spans="2:8" x14ac:dyDescent="0.25">
      <c r="B1339" s="2" t="s">
        <v>154</v>
      </c>
      <c r="C1339" s="2" t="s">
        <v>176</v>
      </c>
      <c r="D1339" s="2">
        <v>5079</v>
      </c>
      <c r="E1339" s="2" t="s">
        <v>1473</v>
      </c>
      <c r="F1339" s="2" t="s">
        <v>9</v>
      </c>
      <c r="G1339" s="6">
        <v>9343</v>
      </c>
      <c r="H1339" s="119"/>
    </row>
    <row r="1340" spans="2:8" x14ac:dyDescent="0.25">
      <c r="B1340" s="2" t="s">
        <v>154</v>
      </c>
      <c r="C1340" s="2" t="s">
        <v>176</v>
      </c>
      <c r="D1340" s="2">
        <v>5080</v>
      </c>
      <c r="E1340" s="2" t="s">
        <v>1474</v>
      </c>
      <c r="F1340" s="2" t="s">
        <v>9</v>
      </c>
      <c r="G1340" s="6">
        <v>29021</v>
      </c>
      <c r="H1340" s="119"/>
    </row>
    <row r="1341" spans="2:8" x14ac:dyDescent="0.25">
      <c r="B1341" s="2" t="s">
        <v>154</v>
      </c>
      <c r="C1341" s="2" t="s">
        <v>176</v>
      </c>
      <c r="D1341" s="2">
        <v>5081</v>
      </c>
      <c r="E1341" s="2" t="s">
        <v>1475</v>
      </c>
      <c r="F1341" s="2" t="s">
        <v>9</v>
      </c>
      <c r="G1341" s="6">
        <v>49161</v>
      </c>
      <c r="H1341" s="119"/>
    </row>
    <row r="1342" spans="2:8" x14ac:dyDescent="0.25">
      <c r="B1342" s="2" t="s">
        <v>154</v>
      </c>
      <c r="C1342" s="2" t="s">
        <v>176</v>
      </c>
      <c r="D1342" s="2">
        <v>5082</v>
      </c>
      <c r="E1342" s="2" t="s">
        <v>1476</v>
      </c>
      <c r="F1342" s="2" t="s">
        <v>9</v>
      </c>
      <c r="G1342" s="6">
        <v>72525</v>
      </c>
      <c r="H1342" s="119"/>
    </row>
    <row r="1343" spans="2:8" x14ac:dyDescent="0.25">
      <c r="B1343" s="2" t="s">
        <v>154</v>
      </c>
      <c r="C1343" s="2" t="s">
        <v>216</v>
      </c>
      <c r="D1343" s="2">
        <v>5083</v>
      </c>
      <c r="E1343" s="2" t="s">
        <v>1477</v>
      </c>
      <c r="F1343" s="2" t="s">
        <v>12</v>
      </c>
      <c r="G1343" s="6">
        <v>11331</v>
      </c>
      <c r="H1343" s="119"/>
    </row>
    <row r="1344" spans="2:8" x14ac:dyDescent="0.25">
      <c r="B1344" s="2" t="s">
        <v>154</v>
      </c>
      <c r="C1344" s="2" t="s">
        <v>216</v>
      </c>
      <c r="D1344" s="2">
        <v>5084</v>
      </c>
      <c r="E1344" s="2" t="s">
        <v>1478</v>
      </c>
      <c r="F1344" s="2" t="s">
        <v>12</v>
      </c>
      <c r="G1344" s="6">
        <v>9481</v>
      </c>
      <c r="H1344" s="119"/>
    </row>
    <row r="1345" spans="2:8" x14ac:dyDescent="0.25">
      <c r="B1345" s="2" t="s">
        <v>154</v>
      </c>
      <c r="C1345" s="2" t="s">
        <v>216</v>
      </c>
      <c r="D1345" s="2">
        <v>5085</v>
      </c>
      <c r="E1345" s="2" t="s">
        <v>1479</v>
      </c>
      <c r="F1345" s="2" t="s">
        <v>9</v>
      </c>
      <c r="G1345" s="6">
        <v>12239</v>
      </c>
      <c r="H1345" s="119"/>
    </row>
    <row r="1346" spans="2:8" x14ac:dyDescent="0.25">
      <c r="B1346" s="2" t="s">
        <v>154</v>
      </c>
      <c r="C1346" s="2" t="s">
        <v>216</v>
      </c>
      <c r="D1346" s="2">
        <v>5086</v>
      </c>
      <c r="E1346" s="2" t="s">
        <v>1480</v>
      </c>
      <c r="F1346" s="2" t="s">
        <v>9</v>
      </c>
      <c r="G1346" s="6">
        <v>9489</v>
      </c>
      <c r="H1346" s="119"/>
    </row>
    <row r="1347" spans="2:8" x14ac:dyDescent="0.25">
      <c r="B1347" s="2" t="s">
        <v>154</v>
      </c>
      <c r="C1347" s="2" t="s">
        <v>216</v>
      </c>
      <c r="D1347" s="2">
        <v>5087</v>
      </c>
      <c r="E1347" s="2" t="s">
        <v>1481</v>
      </c>
      <c r="F1347" s="2" t="s">
        <v>9</v>
      </c>
      <c r="G1347" s="6">
        <v>5044</v>
      </c>
      <c r="H1347" s="119"/>
    </row>
    <row r="1348" spans="2:8" x14ac:dyDescent="0.25">
      <c r="B1348" s="2" t="s">
        <v>154</v>
      </c>
      <c r="C1348" s="2" t="s">
        <v>216</v>
      </c>
      <c r="D1348" s="2">
        <v>5088</v>
      </c>
      <c r="E1348" s="2" t="s">
        <v>1482</v>
      </c>
      <c r="F1348" s="2" t="s">
        <v>9</v>
      </c>
      <c r="G1348" s="6">
        <v>6183</v>
      </c>
      <c r="H1348" s="119"/>
    </row>
    <row r="1349" spans="2:8" x14ac:dyDescent="0.25">
      <c r="B1349" s="2" t="s">
        <v>154</v>
      </c>
      <c r="C1349" s="2" t="s">
        <v>216</v>
      </c>
      <c r="D1349" s="2">
        <v>5089</v>
      </c>
      <c r="E1349" s="2" t="s">
        <v>1483</v>
      </c>
      <c r="F1349" s="2" t="s">
        <v>9</v>
      </c>
      <c r="G1349" s="6">
        <v>4266</v>
      </c>
      <c r="H1349" s="119"/>
    </row>
    <row r="1350" spans="2:8" x14ac:dyDescent="0.25">
      <c r="B1350" s="2" t="s">
        <v>154</v>
      </c>
      <c r="C1350" s="2" t="s">
        <v>216</v>
      </c>
      <c r="D1350" s="2">
        <v>5090</v>
      </c>
      <c r="E1350" s="2" t="s">
        <v>1484</v>
      </c>
      <c r="F1350" s="2" t="s">
        <v>9</v>
      </c>
      <c r="G1350" s="6">
        <v>10004</v>
      </c>
      <c r="H1350" s="119"/>
    </row>
    <row r="1351" spans="2:8" x14ac:dyDescent="0.25">
      <c r="B1351" s="2" t="s">
        <v>154</v>
      </c>
      <c r="C1351" s="2" t="s">
        <v>216</v>
      </c>
      <c r="D1351" s="2">
        <v>5091</v>
      </c>
      <c r="E1351" s="2" t="s">
        <v>1485</v>
      </c>
      <c r="F1351" s="2" t="s">
        <v>9</v>
      </c>
      <c r="G1351" s="6">
        <v>6346</v>
      </c>
      <c r="H1351" s="119"/>
    </row>
    <row r="1352" spans="2:8" x14ac:dyDescent="0.25">
      <c r="B1352" s="2" t="s">
        <v>154</v>
      </c>
      <c r="C1352" s="2" t="s">
        <v>216</v>
      </c>
      <c r="D1352" s="2">
        <v>5092</v>
      </c>
      <c r="E1352" s="2" t="s">
        <v>1486</v>
      </c>
      <c r="F1352" s="2" t="s">
        <v>9</v>
      </c>
      <c r="G1352" s="6">
        <v>4571</v>
      </c>
      <c r="H1352" s="119"/>
    </row>
    <row r="1353" spans="2:8" x14ac:dyDescent="0.25">
      <c r="B1353" s="2" t="s">
        <v>154</v>
      </c>
      <c r="C1353" s="2" t="s">
        <v>216</v>
      </c>
      <c r="D1353" s="2">
        <v>5093</v>
      </c>
      <c r="E1353" s="2" t="s">
        <v>1487</v>
      </c>
      <c r="F1353" s="2" t="s">
        <v>9</v>
      </c>
      <c r="G1353" s="6">
        <v>3508</v>
      </c>
      <c r="H1353" s="119"/>
    </row>
    <row r="1354" spans="2:8" x14ac:dyDescent="0.25">
      <c r="B1354" s="2" t="s">
        <v>154</v>
      </c>
      <c r="C1354" s="2" t="s">
        <v>216</v>
      </c>
      <c r="D1354" s="2">
        <v>5094</v>
      </c>
      <c r="E1354" s="2" t="s">
        <v>1488</v>
      </c>
      <c r="F1354" s="2" t="s">
        <v>9</v>
      </c>
      <c r="G1354" s="6">
        <v>2721</v>
      </c>
      <c r="H1354" s="119"/>
    </row>
    <row r="1355" spans="2:8" x14ac:dyDescent="0.25">
      <c r="B1355" s="2" t="s">
        <v>154</v>
      </c>
      <c r="C1355" s="2" t="s">
        <v>216</v>
      </c>
      <c r="D1355" s="2">
        <v>5095</v>
      </c>
      <c r="E1355" s="2" t="s">
        <v>1489</v>
      </c>
      <c r="F1355" s="2" t="s">
        <v>9</v>
      </c>
      <c r="G1355" s="6">
        <v>16239</v>
      </c>
      <c r="H1355" s="119"/>
    </row>
    <row r="1356" spans="2:8" x14ac:dyDescent="0.25">
      <c r="B1356" s="2" t="s">
        <v>154</v>
      </c>
      <c r="C1356" s="2" t="s">
        <v>216</v>
      </c>
      <c r="D1356" s="2">
        <v>5096</v>
      </c>
      <c r="E1356" s="2" t="s">
        <v>1490</v>
      </c>
      <c r="F1356" s="2" t="s">
        <v>9</v>
      </c>
      <c r="G1356" s="6">
        <v>18612</v>
      </c>
      <c r="H1356" s="119"/>
    </row>
    <row r="1357" spans="2:8" x14ac:dyDescent="0.25">
      <c r="B1357" s="2" t="s">
        <v>154</v>
      </c>
      <c r="C1357" s="2" t="s">
        <v>216</v>
      </c>
      <c r="D1357" s="2">
        <v>5097</v>
      </c>
      <c r="E1357" s="2" t="s">
        <v>1491</v>
      </c>
      <c r="F1357" s="2" t="s">
        <v>9</v>
      </c>
      <c r="G1357" s="6">
        <v>23635</v>
      </c>
      <c r="H1357" s="119"/>
    </row>
    <row r="1358" spans="2:8" x14ac:dyDescent="0.25">
      <c r="B1358" s="2" t="s">
        <v>154</v>
      </c>
      <c r="C1358" s="2" t="s">
        <v>216</v>
      </c>
      <c r="D1358" s="2">
        <v>5098</v>
      </c>
      <c r="E1358" s="2" t="s">
        <v>1492</v>
      </c>
      <c r="F1358" s="2" t="s">
        <v>9</v>
      </c>
      <c r="G1358" s="6">
        <v>37777</v>
      </c>
      <c r="H1358" s="119"/>
    </row>
    <row r="1359" spans="2:8" x14ac:dyDescent="0.25">
      <c r="B1359" s="2" t="s">
        <v>154</v>
      </c>
      <c r="C1359" s="2" t="s">
        <v>216</v>
      </c>
      <c r="D1359" s="2">
        <v>5099</v>
      </c>
      <c r="E1359" s="2" t="s">
        <v>1493</v>
      </c>
      <c r="F1359" s="2" t="s">
        <v>9</v>
      </c>
      <c r="G1359" s="6">
        <v>32036</v>
      </c>
      <c r="H1359" s="119"/>
    </row>
    <row r="1360" spans="2:8" x14ac:dyDescent="0.25">
      <c r="B1360" s="2" t="s">
        <v>154</v>
      </c>
      <c r="C1360" s="2" t="s">
        <v>164</v>
      </c>
      <c r="D1360" s="2">
        <v>5101</v>
      </c>
      <c r="E1360" s="2" t="s">
        <v>1494</v>
      </c>
      <c r="F1360" s="2" t="s">
        <v>12</v>
      </c>
      <c r="G1360" s="6">
        <v>75954</v>
      </c>
      <c r="H1360" s="119"/>
    </row>
    <row r="1361" spans="2:8" x14ac:dyDescent="0.25">
      <c r="B1361" s="2" t="s">
        <v>154</v>
      </c>
      <c r="C1361" s="2" t="s">
        <v>164</v>
      </c>
      <c r="D1361" s="2">
        <v>5102</v>
      </c>
      <c r="E1361" s="2" t="s">
        <v>1495</v>
      </c>
      <c r="F1361" s="2" t="s">
        <v>12</v>
      </c>
      <c r="G1361" s="6">
        <v>25464</v>
      </c>
      <c r="H1361" s="119"/>
    </row>
    <row r="1362" spans="2:8" x14ac:dyDescent="0.25">
      <c r="B1362" s="2" t="s">
        <v>154</v>
      </c>
      <c r="C1362" s="2" t="s">
        <v>164</v>
      </c>
      <c r="D1362" s="2">
        <v>5103</v>
      </c>
      <c r="E1362" s="2" t="s">
        <v>1496</v>
      </c>
      <c r="F1362" s="2" t="s">
        <v>12</v>
      </c>
      <c r="G1362" s="6">
        <v>96137</v>
      </c>
      <c r="H1362" s="119"/>
    </row>
    <row r="1363" spans="2:8" x14ac:dyDescent="0.25">
      <c r="B1363" s="2" t="s">
        <v>154</v>
      </c>
      <c r="C1363" s="2" t="s">
        <v>1003</v>
      </c>
      <c r="D1363" s="2">
        <v>5104</v>
      </c>
      <c r="E1363" s="2" t="s">
        <v>1497</v>
      </c>
      <c r="F1363" s="2" t="s">
        <v>12</v>
      </c>
      <c r="G1363" s="6">
        <v>23404</v>
      </c>
      <c r="H1363" s="119"/>
    </row>
    <row r="1364" spans="2:8" x14ac:dyDescent="0.25">
      <c r="B1364" s="2" t="s">
        <v>154</v>
      </c>
      <c r="C1364" s="2" t="s">
        <v>164</v>
      </c>
      <c r="D1364" s="2">
        <v>5105</v>
      </c>
      <c r="E1364" s="2" t="s">
        <v>1498</v>
      </c>
      <c r="F1364" s="2" t="s">
        <v>9</v>
      </c>
      <c r="G1364" s="6">
        <v>85045</v>
      </c>
      <c r="H1364" s="119"/>
    </row>
    <row r="1365" spans="2:8" x14ac:dyDescent="0.25">
      <c r="B1365" s="2" t="s">
        <v>154</v>
      </c>
      <c r="C1365" s="2" t="s">
        <v>164</v>
      </c>
      <c r="D1365" s="2">
        <v>5106</v>
      </c>
      <c r="E1365" s="2" t="s">
        <v>1499</v>
      </c>
      <c r="F1365" s="2" t="s">
        <v>9</v>
      </c>
      <c r="G1365" s="6">
        <v>177954</v>
      </c>
      <c r="H1365" s="119"/>
    </row>
    <row r="1366" spans="2:8" x14ac:dyDescent="0.25">
      <c r="B1366" s="2" t="s">
        <v>154</v>
      </c>
      <c r="C1366" s="2" t="s">
        <v>164</v>
      </c>
      <c r="D1366" s="2">
        <v>5107</v>
      </c>
      <c r="E1366" s="2" t="s">
        <v>1500</v>
      </c>
      <c r="F1366" s="2" t="s">
        <v>12</v>
      </c>
      <c r="G1366" s="6">
        <v>30218</v>
      </c>
      <c r="H1366" s="119"/>
    </row>
    <row r="1367" spans="2:8" x14ac:dyDescent="0.25">
      <c r="B1367" s="2" t="s">
        <v>154</v>
      </c>
      <c r="C1367" s="2" t="s">
        <v>164</v>
      </c>
      <c r="D1367" s="2">
        <v>5108</v>
      </c>
      <c r="E1367" s="2" t="s">
        <v>1501</v>
      </c>
      <c r="F1367" s="2" t="s">
        <v>9</v>
      </c>
      <c r="G1367" s="6">
        <v>238058</v>
      </c>
      <c r="H1367" s="119"/>
    </row>
    <row r="1368" spans="2:8" x14ac:dyDescent="0.25">
      <c r="B1368" s="2" t="s">
        <v>154</v>
      </c>
      <c r="C1368" s="2" t="s">
        <v>164</v>
      </c>
      <c r="D1368" s="2">
        <v>5109</v>
      </c>
      <c r="E1368" s="2" t="s">
        <v>1502</v>
      </c>
      <c r="F1368" s="2" t="s">
        <v>9</v>
      </c>
      <c r="G1368" s="6">
        <v>78858</v>
      </c>
      <c r="H1368" s="119"/>
    </row>
    <row r="1369" spans="2:8" x14ac:dyDescent="0.25">
      <c r="B1369" s="2" t="s">
        <v>154</v>
      </c>
      <c r="C1369" s="2" t="s">
        <v>164</v>
      </c>
      <c r="D1369" s="2">
        <v>5110</v>
      </c>
      <c r="E1369" s="2" t="s">
        <v>1503</v>
      </c>
      <c r="F1369" s="2" t="s">
        <v>12</v>
      </c>
      <c r="G1369" s="6">
        <v>25822</v>
      </c>
      <c r="H1369" s="119"/>
    </row>
    <row r="1370" spans="2:8" x14ac:dyDescent="0.25">
      <c r="B1370" s="2" t="s">
        <v>154</v>
      </c>
      <c r="C1370" s="2" t="s">
        <v>164</v>
      </c>
      <c r="D1370" s="2">
        <v>5111</v>
      </c>
      <c r="E1370" s="2" t="s">
        <v>1504</v>
      </c>
      <c r="F1370" s="2" t="s">
        <v>12</v>
      </c>
      <c r="G1370" s="6">
        <v>7171</v>
      </c>
      <c r="H1370" s="119"/>
    </row>
    <row r="1371" spans="2:8" x14ac:dyDescent="0.25">
      <c r="B1371" s="2" t="s">
        <v>154</v>
      </c>
      <c r="C1371" s="2" t="s">
        <v>164</v>
      </c>
      <c r="D1371" s="2">
        <v>5112</v>
      </c>
      <c r="E1371" s="2" t="s">
        <v>1505</v>
      </c>
      <c r="F1371" s="2" t="s">
        <v>12</v>
      </c>
      <c r="G1371" s="6">
        <v>12539</v>
      </c>
      <c r="H1371" s="119"/>
    </row>
    <row r="1372" spans="2:8" x14ac:dyDescent="0.25">
      <c r="B1372" s="2" t="s">
        <v>154</v>
      </c>
      <c r="C1372" s="2" t="s">
        <v>164</v>
      </c>
      <c r="D1372" s="2">
        <v>5113</v>
      </c>
      <c r="E1372" s="2" t="s">
        <v>1506</v>
      </c>
      <c r="F1372" s="2" t="s">
        <v>9</v>
      </c>
      <c r="G1372" s="6">
        <v>126822</v>
      </c>
      <c r="H1372" s="119"/>
    </row>
    <row r="1373" spans="2:8" x14ac:dyDescent="0.25">
      <c r="B1373" s="2" t="s">
        <v>154</v>
      </c>
      <c r="C1373" s="2" t="s">
        <v>1507</v>
      </c>
      <c r="D1373" s="2">
        <v>5114</v>
      </c>
      <c r="E1373" s="2" t="s">
        <v>1508</v>
      </c>
      <c r="F1373" s="2" t="s">
        <v>18</v>
      </c>
      <c r="G1373" s="6">
        <v>114802</v>
      </c>
      <c r="H1373" s="119"/>
    </row>
    <row r="1374" spans="2:8" x14ac:dyDescent="0.25">
      <c r="B1374" s="2" t="s">
        <v>154</v>
      </c>
      <c r="C1374" s="2" t="s">
        <v>1507</v>
      </c>
      <c r="D1374" s="2">
        <v>5115</v>
      </c>
      <c r="E1374" s="2" t="s">
        <v>1509</v>
      </c>
      <c r="F1374" s="2" t="s">
        <v>18</v>
      </c>
      <c r="G1374" s="6">
        <v>98575</v>
      </c>
      <c r="H1374" s="119"/>
    </row>
    <row r="1375" spans="2:8" x14ac:dyDescent="0.25">
      <c r="B1375" s="2" t="s">
        <v>154</v>
      </c>
      <c r="C1375" s="2" t="s">
        <v>1507</v>
      </c>
      <c r="D1375" s="2">
        <v>5116</v>
      </c>
      <c r="E1375" s="2" t="s">
        <v>1510</v>
      </c>
      <c r="F1375" s="2" t="s">
        <v>18</v>
      </c>
      <c r="G1375" s="6">
        <v>123986</v>
      </c>
      <c r="H1375" s="119"/>
    </row>
    <row r="1376" spans="2:8" x14ac:dyDescent="0.25">
      <c r="B1376" s="2" t="s">
        <v>154</v>
      </c>
      <c r="C1376" s="2" t="s">
        <v>1449</v>
      </c>
      <c r="D1376" s="2">
        <v>5117</v>
      </c>
      <c r="E1376" s="2" t="s">
        <v>1511</v>
      </c>
      <c r="F1376" s="2" t="s">
        <v>9</v>
      </c>
      <c r="G1376" s="6">
        <v>211407</v>
      </c>
      <c r="H1376" s="119"/>
    </row>
    <row r="1377" spans="2:8" x14ac:dyDescent="0.25">
      <c r="B1377" s="2" t="s">
        <v>154</v>
      </c>
      <c r="C1377" s="2" t="s">
        <v>1451</v>
      </c>
      <c r="D1377" s="2">
        <v>5118</v>
      </c>
      <c r="E1377" s="2" t="s">
        <v>1512</v>
      </c>
      <c r="F1377" s="2" t="s">
        <v>12</v>
      </c>
      <c r="G1377" s="6">
        <v>438556</v>
      </c>
      <c r="H1377" s="119"/>
    </row>
    <row r="1378" spans="2:8" x14ac:dyDescent="0.25">
      <c r="B1378" s="2" t="s">
        <v>154</v>
      </c>
      <c r="C1378" s="2" t="s">
        <v>368</v>
      </c>
      <c r="D1378" s="2">
        <v>5119</v>
      </c>
      <c r="E1378" s="2" t="s">
        <v>1513</v>
      </c>
      <c r="F1378" s="2" t="s">
        <v>9</v>
      </c>
      <c r="G1378" s="6">
        <v>16819009</v>
      </c>
      <c r="H1378" s="119"/>
    </row>
    <row r="1379" spans="2:8" x14ac:dyDescent="0.25">
      <c r="B1379" s="2" t="s">
        <v>154</v>
      </c>
      <c r="C1379" s="2" t="s">
        <v>1451</v>
      </c>
      <c r="D1379" s="2">
        <v>5120</v>
      </c>
      <c r="E1379" s="2" t="s">
        <v>1514</v>
      </c>
      <c r="F1379" s="2" t="s">
        <v>18</v>
      </c>
      <c r="G1379" s="6">
        <v>658199</v>
      </c>
      <c r="H1379" s="119"/>
    </row>
    <row r="1380" spans="2:8" x14ac:dyDescent="0.25">
      <c r="B1380" s="2" t="s">
        <v>154</v>
      </c>
      <c r="C1380" s="2" t="s">
        <v>1515</v>
      </c>
      <c r="D1380" s="2">
        <v>5121</v>
      </c>
      <c r="E1380" s="2" t="s">
        <v>1516</v>
      </c>
      <c r="F1380" s="2" t="s">
        <v>12</v>
      </c>
      <c r="G1380" s="6">
        <v>444198</v>
      </c>
      <c r="H1380" s="119"/>
    </row>
    <row r="1381" spans="2:8" x14ac:dyDescent="0.25">
      <c r="B1381" s="2" t="s">
        <v>154</v>
      </c>
      <c r="C1381" s="2" t="s">
        <v>1451</v>
      </c>
      <c r="D1381" s="2">
        <v>5122</v>
      </c>
      <c r="E1381" s="2" t="s">
        <v>1517</v>
      </c>
      <c r="F1381" s="2" t="s">
        <v>9</v>
      </c>
      <c r="G1381" s="6">
        <v>271739</v>
      </c>
      <c r="H1381" s="119"/>
    </row>
    <row r="1382" spans="2:8" x14ac:dyDescent="0.25">
      <c r="B1382" s="2" t="s">
        <v>154</v>
      </c>
      <c r="C1382" s="2" t="s">
        <v>1451</v>
      </c>
      <c r="D1382" s="2">
        <v>5123</v>
      </c>
      <c r="E1382" s="2" t="s">
        <v>1518</v>
      </c>
      <c r="F1382" s="2" t="s">
        <v>9</v>
      </c>
      <c r="G1382" s="6">
        <v>756393</v>
      </c>
      <c r="H1382" s="119"/>
    </row>
    <row r="1383" spans="2:8" x14ac:dyDescent="0.25">
      <c r="B1383" s="2" t="s">
        <v>154</v>
      </c>
      <c r="C1383" s="2" t="s">
        <v>1451</v>
      </c>
      <c r="D1383" s="2">
        <v>5124</v>
      </c>
      <c r="E1383" s="2" t="s">
        <v>1519</v>
      </c>
      <c r="F1383" s="2" t="s">
        <v>9</v>
      </c>
      <c r="G1383" s="6">
        <v>206083</v>
      </c>
      <c r="H1383" s="119"/>
    </row>
    <row r="1384" spans="2:8" x14ac:dyDescent="0.25">
      <c r="B1384" s="2" t="s">
        <v>154</v>
      </c>
      <c r="C1384" s="2" t="s">
        <v>1451</v>
      </c>
      <c r="D1384" s="2">
        <v>5125</v>
      </c>
      <c r="E1384" s="2" t="s">
        <v>1520</v>
      </c>
      <c r="F1384" s="2" t="s">
        <v>9</v>
      </c>
      <c r="G1384" s="6">
        <v>65636</v>
      </c>
      <c r="H1384" s="119"/>
    </row>
    <row r="1385" spans="2:8" x14ac:dyDescent="0.25">
      <c r="B1385" s="2" t="s">
        <v>154</v>
      </c>
      <c r="C1385" s="2" t="s">
        <v>1451</v>
      </c>
      <c r="D1385" s="2">
        <v>5126</v>
      </c>
      <c r="E1385" s="2" t="s">
        <v>1521</v>
      </c>
      <c r="F1385" s="2" t="s">
        <v>9</v>
      </c>
      <c r="G1385" s="6">
        <v>140532</v>
      </c>
      <c r="H1385" s="119"/>
    </row>
    <row r="1386" spans="2:8" x14ac:dyDescent="0.25">
      <c r="B1386" s="2" t="s">
        <v>154</v>
      </c>
      <c r="C1386" s="2" t="s">
        <v>1451</v>
      </c>
      <c r="D1386" s="2">
        <v>5127</v>
      </c>
      <c r="E1386" s="2" t="s">
        <v>1522</v>
      </c>
      <c r="F1386" s="2" t="s">
        <v>9</v>
      </c>
      <c r="G1386" s="6">
        <v>384653</v>
      </c>
      <c r="H1386" s="119"/>
    </row>
    <row r="1387" spans="2:8" x14ac:dyDescent="0.25">
      <c r="B1387" s="2" t="s">
        <v>154</v>
      </c>
      <c r="C1387" s="2" t="s">
        <v>1451</v>
      </c>
      <c r="D1387" s="2">
        <v>5128</v>
      </c>
      <c r="E1387" s="2" t="s">
        <v>1523</v>
      </c>
      <c r="F1387" s="2" t="s">
        <v>9</v>
      </c>
      <c r="G1387" s="6">
        <v>270939</v>
      </c>
      <c r="H1387" s="119"/>
    </row>
    <row r="1388" spans="2:8" x14ac:dyDescent="0.25">
      <c r="B1388" s="2" t="s">
        <v>154</v>
      </c>
      <c r="C1388" s="2" t="s">
        <v>1422</v>
      </c>
      <c r="D1388" s="2">
        <v>5129</v>
      </c>
      <c r="E1388" s="2" t="s">
        <v>1524</v>
      </c>
      <c r="F1388" s="2" t="s">
        <v>12</v>
      </c>
      <c r="G1388" s="6">
        <v>150365</v>
      </c>
      <c r="H1388" s="119"/>
    </row>
    <row r="1389" spans="2:8" x14ac:dyDescent="0.25">
      <c r="B1389" s="2" t="s">
        <v>154</v>
      </c>
      <c r="C1389" s="2" t="s">
        <v>1371</v>
      </c>
      <c r="D1389" s="2">
        <v>5130</v>
      </c>
      <c r="E1389" s="2" t="s">
        <v>1525</v>
      </c>
      <c r="F1389" s="2" t="s">
        <v>9</v>
      </c>
      <c r="G1389" s="6">
        <v>96078</v>
      </c>
      <c r="H1389" s="119"/>
    </row>
    <row r="1390" spans="2:8" x14ac:dyDescent="0.25">
      <c r="B1390" s="2" t="s">
        <v>154</v>
      </c>
      <c r="C1390" s="2" t="s">
        <v>1422</v>
      </c>
      <c r="D1390" s="2">
        <v>5131</v>
      </c>
      <c r="E1390" s="2" t="s">
        <v>1526</v>
      </c>
      <c r="F1390" s="2" t="s">
        <v>12</v>
      </c>
      <c r="G1390" s="6">
        <v>120401</v>
      </c>
      <c r="H1390" s="119"/>
    </row>
    <row r="1391" spans="2:8" x14ac:dyDescent="0.25">
      <c r="B1391" s="2" t="s">
        <v>154</v>
      </c>
      <c r="C1391" s="2" t="s">
        <v>176</v>
      </c>
      <c r="D1391" s="2">
        <v>5132</v>
      </c>
      <c r="E1391" s="2" t="s">
        <v>1527</v>
      </c>
      <c r="F1391" s="2" t="s">
        <v>12</v>
      </c>
      <c r="G1391" s="6">
        <v>42015</v>
      </c>
      <c r="H1391" s="119"/>
    </row>
    <row r="1392" spans="2:8" x14ac:dyDescent="0.25">
      <c r="B1392" s="2" t="s">
        <v>154</v>
      </c>
      <c r="C1392" s="2" t="s">
        <v>216</v>
      </c>
      <c r="D1392" s="2">
        <v>5133</v>
      </c>
      <c r="E1392" s="2" t="s">
        <v>1528</v>
      </c>
      <c r="F1392" s="2" t="s">
        <v>9</v>
      </c>
      <c r="G1392" s="6">
        <v>847991</v>
      </c>
      <c r="H1392" s="119"/>
    </row>
    <row r="1393" spans="2:8" x14ac:dyDescent="0.25">
      <c r="B1393" s="2" t="s">
        <v>154</v>
      </c>
      <c r="C1393" s="2" t="s">
        <v>209</v>
      </c>
      <c r="D1393" s="2">
        <v>5134</v>
      </c>
      <c r="E1393" s="2" t="s">
        <v>1529</v>
      </c>
      <c r="F1393" s="2" t="s">
        <v>9</v>
      </c>
      <c r="G1393" s="6">
        <v>130335</v>
      </c>
      <c r="H1393" s="119"/>
    </row>
    <row r="1394" spans="2:8" x14ac:dyDescent="0.25">
      <c r="B1394" s="2" t="s">
        <v>154</v>
      </c>
      <c r="C1394" s="2" t="s">
        <v>209</v>
      </c>
      <c r="D1394" s="2">
        <v>5135</v>
      </c>
      <c r="E1394" s="2" t="s">
        <v>28</v>
      </c>
      <c r="F1394" s="2" t="s">
        <v>12</v>
      </c>
      <c r="G1394" s="6">
        <v>20016</v>
      </c>
      <c r="H1394" s="119"/>
    </row>
    <row r="1395" spans="2:8" x14ac:dyDescent="0.25">
      <c r="B1395" s="2" t="s">
        <v>154</v>
      </c>
      <c r="C1395" s="2" t="s">
        <v>209</v>
      </c>
      <c r="D1395" s="2">
        <v>5136</v>
      </c>
      <c r="E1395" s="2" t="s">
        <v>1530</v>
      </c>
      <c r="F1395" s="2" t="s">
        <v>18</v>
      </c>
      <c r="G1395" s="6">
        <v>5518</v>
      </c>
      <c r="H1395" s="119"/>
    </row>
    <row r="1396" spans="2:8" x14ac:dyDescent="0.25">
      <c r="B1396" s="2" t="s">
        <v>154</v>
      </c>
      <c r="C1396" s="2" t="s">
        <v>368</v>
      </c>
      <c r="D1396" s="2">
        <v>5137</v>
      </c>
      <c r="E1396" s="2" t="s">
        <v>1531</v>
      </c>
      <c r="F1396" s="2" t="s">
        <v>9</v>
      </c>
      <c r="G1396" s="6">
        <v>19434752</v>
      </c>
      <c r="H1396" s="119"/>
    </row>
    <row r="1397" spans="2:8" x14ac:dyDescent="0.25">
      <c r="B1397" s="2" t="s">
        <v>154</v>
      </c>
      <c r="C1397" s="2" t="s">
        <v>1532</v>
      </c>
      <c r="D1397" s="2">
        <v>5138</v>
      </c>
      <c r="E1397" s="2" t="s">
        <v>1533</v>
      </c>
      <c r="F1397" s="2" t="s">
        <v>12</v>
      </c>
      <c r="G1397" s="6">
        <v>60900</v>
      </c>
      <c r="H1397" s="119"/>
    </row>
    <row r="1398" spans="2:8" x14ac:dyDescent="0.25">
      <c r="B1398" s="2" t="s">
        <v>154</v>
      </c>
      <c r="C1398" s="2" t="s">
        <v>1532</v>
      </c>
      <c r="D1398" s="2">
        <v>5139</v>
      </c>
      <c r="E1398" s="2" t="s">
        <v>1534</v>
      </c>
      <c r="F1398" s="2" t="s">
        <v>12</v>
      </c>
      <c r="G1398" s="6">
        <v>60900</v>
      </c>
      <c r="H1398" s="119"/>
    </row>
    <row r="1399" spans="2:8" x14ac:dyDescent="0.25">
      <c r="B1399" s="2" t="s">
        <v>154</v>
      </c>
      <c r="C1399" s="2" t="s">
        <v>1532</v>
      </c>
      <c r="D1399" s="2">
        <v>5142</v>
      </c>
      <c r="E1399" s="2" t="s">
        <v>1535</v>
      </c>
      <c r="F1399" s="2" t="s">
        <v>12</v>
      </c>
      <c r="G1399" s="6">
        <v>60900</v>
      </c>
      <c r="H1399" s="119"/>
    </row>
    <row r="1400" spans="2:8" x14ac:dyDescent="0.25">
      <c r="B1400" s="2" t="s">
        <v>154</v>
      </c>
      <c r="C1400" s="2" t="s">
        <v>1532</v>
      </c>
      <c r="D1400" s="2">
        <v>5143</v>
      </c>
      <c r="E1400" s="2" t="s">
        <v>1536</v>
      </c>
      <c r="F1400" s="2" t="s">
        <v>9</v>
      </c>
      <c r="G1400" s="6">
        <v>82387</v>
      </c>
      <c r="H1400" s="119"/>
    </row>
    <row r="1401" spans="2:8" x14ac:dyDescent="0.25">
      <c r="B1401" s="2" t="s">
        <v>154</v>
      </c>
      <c r="C1401" s="2" t="s">
        <v>1532</v>
      </c>
      <c r="D1401" s="2">
        <v>5144</v>
      </c>
      <c r="E1401" s="2" t="s">
        <v>1537</v>
      </c>
      <c r="F1401" s="2" t="s">
        <v>9</v>
      </c>
      <c r="G1401" s="6">
        <v>7742</v>
      </c>
      <c r="H1401" s="119"/>
    </row>
    <row r="1402" spans="2:8" x14ac:dyDescent="0.25">
      <c r="B1402" s="2" t="s">
        <v>154</v>
      </c>
      <c r="C1402" s="2" t="s">
        <v>1532</v>
      </c>
      <c r="D1402" s="2">
        <v>5145</v>
      </c>
      <c r="E1402" s="2" t="s">
        <v>1538</v>
      </c>
      <c r="F1402" s="2" t="s">
        <v>9</v>
      </c>
      <c r="G1402" s="6">
        <v>7742</v>
      </c>
      <c r="H1402" s="119"/>
    </row>
    <row r="1403" spans="2:8" x14ac:dyDescent="0.25">
      <c r="B1403" s="2" t="s">
        <v>154</v>
      </c>
      <c r="C1403" s="2" t="s">
        <v>1532</v>
      </c>
      <c r="D1403" s="2">
        <v>5146</v>
      </c>
      <c r="E1403" s="2" t="s">
        <v>1539</v>
      </c>
      <c r="F1403" s="2" t="s">
        <v>9</v>
      </c>
      <c r="G1403" s="6">
        <v>33501</v>
      </c>
      <c r="H1403" s="119"/>
    </row>
    <row r="1404" spans="2:8" x14ac:dyDescent="0.25">
      <c r="B1404" s="2" t="s">
        <v>154</v>
      </c>
      <c r="C1404" s="2" t="s">
        <v>1532</v>
      </c>
      <c r="D1404" s="2">
        <v>5147</v>
      </c>
      <c r="E1404" s="2" t="s">
        <v>1540</v>
      </c>
      <c r="F1404" s="2" t="s">
        <v>9</v>
      </c>
      <c r="G1404" s="6">
        <v>15660</v>
      </c>
      <c r="H1404" s="119"/>
    </row>
    <row r="1405" spans="2:8" x14ac:dyDescent="0.25">
      <c r="B1405" s="2" t="s">
        <v>154</v>
      </c>
      <c r="C1405" s="2" t="s">
        <v>1532</v>
      </c>
      <c r="D1405" s="2">
        <v>5148</v>
      </c>
      <c r="E1405" s="2" t="s">
        <v>1541</v>
      </c>
      <c r="F1405" s="2" t="s">
        <v>9</v>
      </c>
      <c r="G1405" s="6">
        <v>16751</v>
      </c>
      <c r="H1405" s="119"/>
    </row>
    <row r="1406" spans="2:8" x14ac:dyDescent="0.25">
      <c r="B1406" s="2" t="s">
        <v>154</v>
      </c>
      <c r="C1406" s="2" t="s">
        <v>1453</v>
      </c>
      <c r="D1406" s="2">
        <v>5149</v>
      </c>
      <c r="E1406" s="2" t="s">
        <v>1542</v>
      </c>
      <c r="F1406" s="2" t="s">
        <v>9</v>
      </c>
      <c r="G1406" s="6">
        <v>36913</v>
      </c>
      <c r="H1406" s="119"/>
    </row>
    <row r="1407" spans="2:8" x14ac:dyDescent="0.25">
      <c r="B1407" s="2" t="s">
        <v>154</v>
      </c>
      <c r="C1407" s="2" t="s">
        <v>1453</v>
      </c>
      <c r="D1407" s="2">
        <v>5150</v>
      </c>
      <c r="E1407" s="2" t="s">
        <v>1543</v>
      </c>
      <c r="F1407" s="2" t="s">
        <v>9</v>
      </c>
      <c r="G1407" s="6">
        <v>36913</v>
      </c>
      <c r="H1407" s="119"/>
    </row>
    <row r="1408" spans="2:8" x14ac:dyDescent="0.25">
      <c r="B1408" s="2" t="s">
        <v>154</v>
      </c>
      <c r="C1408" s="2" t="s">
        <v>1532</v>
      </c>
      <c r="D1408" s="2">
        <v>5151</v>
      </c>
      <c r="E1408" s="2" t="s">
        <v>1544</v>
      </c>
      <c r="F1408" s="2" t="s">
        <v>9</v>
      </c>
      <c r="G1408" s="6">
        <v>65687</v>
      </c>
      <c r="H1408" s="119"/>
    </row>
    <row r="1409" spans="2:8" x14ac:dyDescent="0.25">
      <c r="B1409" s="2" t="s">
        <v>154</v>
      </c>
      <c r="C1409" s="2" t="s">
        <v>1532</v>
      </c>
      <c r="D1409" s="2">
        <v>5152</v>
      </c>
      <c r="E1409" s="2" t="s">
        <v>1545</v>
      </c>
      <c r="F1409" s="2" t="s">
        <v>9</v>
      </c>
      <c r="G1409" s="6">
        <v>33320</v>
      </c>
      <c r="H1409" s="119"/>
    </row>
    <row r="1410" spans="2:8" x14ac:dyDescent="0.25">
      <c r="B1410" s="2" t="s">
        <v>154</v>
      </c>
      <c r="C1410" s="2" t="s">
        <v>1532</v>
      </c>
      <c r="D1410" s="2">
        <v>5153</v>
      </c>
      <c r="E1410" s="2" t="s">
        <v>1546</v>
      </c>
      <c r="F1410" s="2" t="s">
        <v>9</v>
      </c>
      <c r="G1410" s="6">
        <v>101150</v>
      </c>
      <c r="H1410" s="119"/>
    </row>
    <row r="1411" spans="2:8" x14ac:dyDescent="0.25">
      <c r="B1411" s="2" t="s">
        <v>154</v>
      </c>
      <c r="C1411" s="2" t="s">
        <v>1532</v>
      </c>
      <c r="D1411" s="2">
        <v>5154</v>
      </c>
      <c r="E1411" s="2" t="s">
        <v>1547</v>
      </c>
      <c r="F1411" s="2" t="s">
        <v>9</v>
      </c>
      <c r="G1411" s="6">
        <v>28733</v>
      </c>
      <c r="H1411" s="119"/>
    </row>
    <row r="1412" spans="2:8" x14ac:dyDescent="0.25">
      <c r="B1412" s="2" t="s">
        <v>154</v>
      </c>
      <c r="C1412" s="2" t="s">
        <v>1532</v>
      </c>
      <c r="D1412" s="2">
        <v>5155</v>
      </c>
      <c r="E1412" s="2" t="s">
        <v>1548</v>
      </c>
      <c r="F1412" s="2" t="s">
        <v>9</v>
      </c>
      <c r="G1412" s="6">
        <v>18911</v>
      </c>
      <c r="H1412" s="119"/>
    </row>
    <row r="1413" spans="2:8" x14ac:dyDescent="0.25">
      <c r="B1413" s="2" t="s">
        <v>154</v>
      </c>
      <c r="C1413" s="2" t="s">
        <v>1532</v>
      </c>
      <c r="D1413" s="2">
        <v>5156</v>
      </c>
      <c r="E1413" s="2" t="s">
        <v>1549</v>
      </c>
      <c r="F1413" s="2" t="s">
        <v>9</v>
      </c>
      <c r="G1413" s="6">
        <v>20084</v>
      </c>
      <c r="H1413" s="119"/>
    </row>
    <row r="1414" spans="2:8" x14ac:dyDescent="0.25">
      <c r="B1414" s="2" t="s">
        <v>154</v>
      </c>
      <c r="C1414" s="2" t="s">
        <v>1532</v>
      </c>
      <c r="D1414" s="2">
        <v>5157</v>
      </c>
      <c r="E1414" s="2" t="s">
        <v>1550</v>
      </c>
      <c r="F1414" s="2" t="s">
        <v>9</v>
      </c>
      <c r="G1414" s="6">
        <v>47941</v>
      </c>
      <c r="H1414" s="119"/>
    </row>
    <row r="1415" spans="2:8" x14ac:dyDescent="0.25">
      <c r="B1415" s="2" t="s">
        <v>154</v>
      </c>
      <c r="C1415" s="2" t="s">
        <v>1532</v>
      </c>
      <c r="D1415" s="2">
        <v>5158</v>
      </c>
      <c r="E1415" s="2" t="s">
        <v>1551</v>
      </c>
      <c r="F1415" s="2" t="s">
        <v>9</v>
      </c>
      <c r="G1415" s="6">
        <v>75912</v>
      </c>
      <c r="H1415" s="119"/>
    </row>
    <row r="1416" spans="2:8" x14ac:dyDescent="0.25">
      <c r="B1416" s="2" t="s">
        <v>154</v>
      </c>
      <c r="C1416" s="2" t="s">
        <v>176</v>
      </c>
      <c r="D1416" s="2">
        <v>5159</v>
      </c>
      <c r="E1416" s="2" t="s">
        <v>1552</v>
      </c>
      <c r="F1416" s="2" t="s">
        <v>9</v>
      </c>
      <c r="G1416" s="6">
        <v>25265</v>
      </c>
      <c r="H1416" s="119"/>
    </row>
    <row r="1417" spans="2:8" x14ac:dyDescent="0.25">
      <c r="B1417" s="2" t="s">
        <v>154</v>
      </c>
      <c r="C1417" s="2" t="s">
        <v>176</v>
      </c>
      <c r="D1417" s="2">
        <v>5160</v>
      </c>
      <c r="E1417" s="2" t="s">
        <v>1553</v>
      </c>
      <c r="F1417" s="2" t="s">
        <v>9</v>
      </c>
      <c r="G1417" s="6">
        <v>47989</v>
      </c>
      <c r="H1417" s="119"/>
    </row>
    <row r="1418" spans="2:8" x14ac:dyDescent="0.25">
      <c r="B1418" s="2" t="s">
        <v>154</v>
      </c>
      <c r="C1418" s="2" t="s">
        <v>1356</v>
      </c>
      <c r="D1418" s="2">
        <v>5161</v>
      </c>
      <c r="E1418" s="2" t="s">
        <v>1554</v>
      </c>
      <c r="F1418" s="2" t="s">
        <v>18</v>
      </c>
      <c r="G1418" s="6">
        <v>143</v>
      </c>
      <c r="H1418" s="119"/>
    </row>
    <row r="1419" spans="2:8" x14ac:dyDescent="0.25">
      <c r="B1419" s="2" t="s">
        <v>154</v>
      </c>
      <c r="C1419" s="2" t="s">
        <v>542</v>
      </c>
      <c r="D1419" s="2">
        <v>5162</v>
      </c>
      <c r="E1419" s="2" t="s">
        <v>1555</v>
      </c>
      <c r="F1419" s="2" t="s">
        <v>159</v>
      </c>
      <c r="G1419" s="6">
        <v>203829</v>
      </c>
      <c r="H1419" s="119"/>
    </row>
    <row r="1420" spans="2:8" x14ac:dyDescent="0.25">
      <c r="B1420" s="2" t="s">
        <v>154</v>
      </c>
      <c r="C1420" s="2" t="s">
        <v>542</v>
      </c>
      <c r="D1420" s="2">
        <v>5163</v>
      </c>
      <c r="E1420" s="2" t="s">
        <v>1556</v>
      </c>
      <c r="F1420" s="2" t="s">
        <v>159</v>
      </c>
      <c r="G1420" s="6">
        <v>223365</v>
      </c>
      <c r="H1420" s="119"/>
    </row>
    <row r="1421" spans="2:8" x14ac:dyDescent="0.25">
      <c r="B1421" s="2" t="s">
        <v>154</v>
      </c>
      <c r="C1421" s="2" t="s">
        <v>542</v>
      </c>
      <c r="D1421" s="2">
        <v>5164</v>
      </c>
      <c r="E1421" s="2" t="s">
        <v>1557</v>
      </c>
      <c r="F1421" s="2" t="s">
        <v>159</v>
      </c>
      <c r="G1421" s="6">
        <v>104267</v>
      </c>
      <c r="H1421" s="119"/>
    </row>
    <row r="1422" spans="2:8" x14ac:dyDescent="0.25">
      <c r="B1422" s="2" t="s">
        <v>154</v>
      </c>
      <c r="C1422" s="2" t="s">
        <v>542</v>
      </c>
      <c r="D1422" s="2">
        <v>5165</v>
      </c>
      <c r="E1422" s="2" t="s">
        <v>1558</v>
      </c>
      <c r="F1422" s="2" t="s">
        <v>159</v>
      </c>
      <c r="G1422" s="6">
        <v>150529</v>
      </c>
      <c r="H1422" s="119"/>
    </row>
    <row r="1423" spans="2:8" x14ac:dyDescent="0.25">
      <c r="B1423" s="2" t="s">
        <v>154</v>
      </c>
      <c r="C1423" s="2" t="s">
        <v>1347</v>
      </c>
      <c r="D1423" s="2">
        <v>5166</v>
      </c>
      <c r="E1423" s="2" t="s">
        <v>1559</v>
      </c>
      <c r="F1423" s="2" t="s">
        <v>1360</v>
      </c>
      <c r="G1423" s="6">
        <v>4103</v>
      </c>
      <c r="H1423" s="119"/>
    </row>
    <row r="1424" spans="2:8" x14ac:dyDescent="0.25">
      <c r="B1424" s="2" t="s">
        <v>154</v>
      </c>
      <c r="C1424" s="2" t="s">
        <v>1347</v>
      </c>
      <c r="D1424" s="2">
        <v>5167</v>
      </c>
      <c r="E1424" s="2" t="s">
        <v>1560</v>
      </c>
      <c r="F1424" s="2" t="s">
        <v>1345</v>
      </c>
      <c r="G1424" s="6">
        <v>1227830</v>
      </c>
      <c r="H1424" s="119"/>
    </row>
    <row r="1425" spans="2:8" x14ac:dyDescent="0.25">
      <c r="B1425" s="2" t="s">
        <v>154</v>
      </c>
      <c r="C1425" s="2" t="s">
        <v>1347</v>
      </c>
      <c r="D1425" s="2">
        <v>5168</v>
      </c>
      <c r="E1425" s="2" t="s">
        <v>1561</v>
      </c>
      <c r="F1425" s="2" t="s">
        <v>1343</v>
      </c>
      <c r="G1425" s="6">
        <v>7699</v>
      </c>
      <c r="H1425" s="119"/>
    </row>
    <row r="1426" spans="2:8" x14ac:dyDescent="0.25">
      <c r="B1426" s="2" t="s">
        <v>154</v>
      </c>
      <c r="C1426" s="2" t="s">
        <v>1347</v>
      </c>
      <c r="D1426" s="2">
        <v>5169</v>
      </c>
      <c r="E1426" s="2" t="s">
        <v>1562</v>
      </c>
      <c r="F1426" s="2" t="s">
        <v>9</v>
      </c>
      <c r="G1426" s="6">
        <v>129968</v>
      </c>
      <c r="H1426" s="119"/>
    </row>
    <row r="1427" spans="2:8" x14ac:dyDescent="0.25">
      <c r="B1427" s="2" t="s">
        <v>154</v>
      </c>
      <c r="C1427" s="2" t="s">
        <v>1347</v>
      </c>
      <c r="D1427" s="2">
        <v>5170</v>
      </c>
      <c r="E1427" s="2" t="s">
        <v>1563</v>
      </c>
      <c r="F1427" s="2" t="s">
        <v>1343</v>
      </c>
      <c r="G1427" s="6">
        <v>328024</v>
      </c>
      <c r="H1427" s="119"/>
    </row>
    <row r="1428" spans="2:8" x14ac:dyDescent="0.25">
      <c r="B1428" s="2" t="s">
        <v>154</v>
      </c>
      <c r="C1428" s="2" t="s">
        <v>216</v>
      </c>
      <c r="D1428" s="2">
        <v>5171</v>
      </c>
      <c r="E1428" s="2" t="s">
        <v>1564</v>
      </c>
      <c r="F1428" s="2" t="s">
        <v>9</v>
      </c>
      <c r="G1428" s="6">
        <v>244088</v>
      </c>
      <c r="H1428" s="119"/>
    </row>
    <row r="1429" spans="2:8" x14ac:dyDescent="0.25">
      <c r="B1429" s="2" t="s">
        <v>154</v>
      </c>
      <c r="C1429" s="2" t="s">
        <v>216</v>
      </c>
      <c r="D1429" s="2">
        <v>5172</v>
      </c>
      <c r="E1429" s="2" t="s">
        <v>1565</v>
      </c>
      <c r="F1429" s="2" t="s">
        <v>9</v>
      </c>
      <c r="G1429" s="6">
        <v>238570</v>
      </c>
      <c r="H1429" s="119"/>
    </row>
    <row r="1430" spans="2:8" x14ac:dyDescent="0.25">
      <c r="B1430" s="2" t="s">
        <v>154</v>
      </c>
      <c r="C1430" s="2" t="s">
        <v>216</v>
      </c>
      <c r="D1430" s="2">
        <v>5173</v>
      </c>
      <c r="E1430" s="2" t="s">
        <v>1566</v>
      </c>
      <c r="F1430" s="2" t="s">
        <v>9</v>
      </c>
      <c r="G1430" s="6">
        <v>242602</v>
      </c>
      <c r="H1430" s="119"/>
    </row>
    <row r="1431" spans="2:8" x14ac:dyDescent="0.25">
      <c r="B1431" s="2" t="s">
        <v>154</v>
      </c>
      <c r="C1431" s="2" t="s">
        <v>207</v>
      </c>
      <c r="D1431" s="2">
        <v>5174</v>
      </c>
      <c r="E1431" s="2" t="s">
        <v>1567</v>
      </c>
      <c r="F1431" s="2" t="s">
        <v>18</v>
      </c>
      <c r="G1431" s="6">
        <v>960000</v>
      </c>
      <c r="H1431" s="119"/>
    </row>
    <row r="1432" spans="2:8" x14ac:dyDescent="0.25">
      <c r="B1432" s="2" t="s">
        <v>154</v>
      </c>
      <c r="C1432" s="2" t="s">
        <v>1003</v>
      </c>
      <c r="D1432" s="2">
        <v>5175</v>
      </c>
      <c r="E1432" s="2" t="s">
        <v>1568</v>
      </c>
      <c r="F1432" s="2" t="s">
        <v>12</v>
      </c>
      <c r="G1432" s="6">
        <v>129766</v>
      </c>
      <c r="H1432" s="119"/>
    </row>
    <row r="1433" spans="2:8" x14ac:dyDescent="0.25">
      <c r="B1433" s="2" t="s">
        <v>154</v>
      </c>
      <c r="C1433" s="2" t="s">
        <v>1003</v>
      </c>
      <c r="D1433" s="2">
        <v>5176</v>
      </c>
      <c r="E1433" s="2" t="s">
        <v>1569</v>
      </c>
      <c r="F1433" s="2" t="s">
        <v>12</v>
      </c>
      <c r="G1433" s="6">
        <v>118920</v>
      </c>
      <c r="H1433" s="119"/>
    </row>
    <row r="1434" spans="2:8" x14ac:dyDescent="0.25">
      <c r="B1434" s="2" t="s">
        <v>154</v>
      </c>
      <c r="C1434" s="2" t="s">
        <v>542</v>
      </c>
      <c r="D1434" s="2">
        <v>5177</v>
      </c>
      <c r="E1434" s="2" t="s">
        <v>1570</v>
      </c>
      <c r="F1434" s="2" t="s">
        <v>159</v>
      </c>
      <c r="G1434" s="6">
        <v>927101</v>
      </c>
      <c r="H1434" s="119"/>
    </row>
    <row r="1435" spans="2:8" x14ac:dyDescent="0.25">
      <c r="B1435" s="2" t="s">
        <v>154</v>
      </c>
      <c r="C1435" s="2" t="s">
        <v>547</v>
      </c>
      <c r="D1435" s="2">
        <v>5178</v>
      </c>
      <c r="E1435" s="2" t="s">
        <v>1571</v>
      </c>
      <c r="F1435" s="2" t="s">
        <v>549</v>
      </c>
      <c r="G1435" s="6">
        <v>406017</v>
      </c>
      <c r="H1435" s="119"/>
    </row>
    <row r="1436" spans="2:8" x14ac:dyDescent="0.25">
      <c r="B1436" s="2" t="s">
        <v>154</v>
      </c>
      <c r="C1436" s="2" t="s">
        <v>176</v>
      </c>
      <c r="D1436" s="2">
        <v>5180</v>
      </c>
      <c r="E1436" s="2" t="s">
        <v>1572</v>
      </c>
      <c r="F1436" s="2" t="s">
        <v>12</v>
      </c>
      <c r="G1436" s="6">
        <v>168027</v>
      </c>
      <c r="H1436" s="119"/>
    </row>
    <row r="1437" spans="2:8" x14ac:dyDescent="0.25">
      <c r="B1437" s="2" t="s">
        <v>154</v>
      </c>
      <c r="C1437" s="2" t="s">
        <v>174</v>
      </c>
      <c r="D1437" s="2">
        <v>5181</v>
      </c>
      <c r="E1437" s="2" t="s">
        <v>1573</v>
      </c>
      <c r="F1437" s="2" t="s">
        <v>12</v>
      </c>
      <c r="G1437" s="6">
        <v>38553</v>
      </c>
      <c r="H1437" s="119"/>
    </row>
    <row r="1438" spans="2:8" x14ac:dyDescent="0.25">
      <c r="B1438" s="2" t="s">
        <v>154</v>
      </c>
      <c r="C1438" s="2" t="s">
        <v>187</v>
      </c>
      <c r="D1438" s="2">
        <v>5182</v>
      </c>
      <c r="E1438" s="2" t="s">
        <v>1574</v>
      </c>
      <c r="F1438" s="2" t="s">
        <v>12</v>
      </c>
      <c r="G1438" s="6">
        <v>236292</v>
      </c>
      <c r="H1438" s="119"/>
    </row>
    <row r="1439" spans="2:8" x14ac:dyDescent="0.25">
      <c r="B1439" s="2" t="s">
        <v>154</v>
      </c>
      <c r="C1439" s="2" t="s">
        <v>187</v>
      </c>
      <c r="D1439" s="2">
        <v>5183</v>
      </c>
      <c r="E1439" s="2" t="s">
        <v>1575</v>
      </c>
      <c r="F1439" s="2" t="s">
        <v>12</v>
      </c>
      <c r="G1439" s="6">
        <v>111384</v>
      </c>
      <c r="H1439" s="119"/>
    </row>
    <row r="1440" spans="2:8" x14ac:dyDescent="0.25">
      <c r="B1440" s="2" t="s">
        <v>154</v>
      </c>
      <c r="C1440" s="2" t="s">
        <v>187</v>
      </c>
      <c r="D1440" s="2">
        <v>5184</v>
      </c>
      <c r="E1440" s="2" t="s">
        <v>1576</v>
      </c>
      <c r="F1440" s="2" t="s">
        <v>12</v>
      </c>
      <c r="G1440" s="6">
        <v>34731</v>
      </c>
      <c r="H1440" s="119"/>
    </row>
    <row r="1441" spans="2:8" x14ac:dyDescent="0.25">
      <c r="B1441" s="2" t="s">
        <v>154</v>
      </c>
      <c r="C1441" s="2" t="s">
        <v>1371</v>
      </c>
      <c r="D1441" s="2">
        <v>5185</v>
      </c>
      <c r="E1441" s="2" t="s">
        <v>1577</v>
      </c>
      <c r="F1441" s="2" t="s">
        <v>9</v>
      </c>
      <c r="G1441" s="6">
        <v>214858</v>
      </c>
      <c r="H1441" s="119"/>
    </row>
    <row r="1442" spans="2:8" x14ac:dyDescent="0.25">
      <c r="B1442" s="2" t="s">
        <v>154</v>
      </c>
      <c r="C1442" s="2" t="s">
        <v>216</v>
      </c>
      <c r="D1442" s="2">
        <v>5186</v>
      </c>
      <c r="E1442" s="2" t="s">
        <v>1578</v>
      </c>
      <c r="F1442" s="2" t="s">
        <v>9</v>
      </c>
      <c r="G1442" s="6">
        <v>230863</v>
      </c>
      <c r="H1442" s="119"/>
    </row>
    <row r="1443" spans="2:8" x14ac:dyDescent="0.25">
      <c r="B1443" s="2" t="s">
        <v>154</v>
      </c>
      <c r="C1443" s="2" t="s">
        <v>216</v>
      </c>
      <c r="D1443" s="2">
        <v>5187</v>
      </c>
      <c r="E1443" s="2" t="s">
        <v>1579</v>
      </c>
      <c r="F1443" s="2" t="s">
        <v>9</v>
      </c>
      <c r="G1443" s="6">
        <v>244764</v>
      </c>
      <c r="H1443" s="119"/>
    </row>
    <row r="1444" spans="2:8" x14ac:dyDescent="0.25">
      <c r="B1444" s="2" t="s">
        <v>154</v>
      </c>
      <c r="C1444" s="2" t="s">
        <v>386</v>
      </c>
      <c r="D1444" s="2">
        <v>5188</v>
      </c>
      <c r="E1444" s="2" t="s">
        <v>1580</v>
      </c>
      <c r="F1444" s="2" t="s">
        <v>9</v>
      </c>
      <c r="G1444" s="6">
        <v>51202</v>
      </c>
      <c r="H1444" s="119"/>
    </row>
    <row r="1445" spans="2:8" x14ac:dyDescent="0.25">
      <c r="B1445" s="2" t="s">
        <v>154</v>
      </c>
      <c r="C1445" s="2" t="s">
        <v>386</v>
      </c>
      <c r="D1445" s="2">
        <v>5189</v>
      </c>
      <c r="E1445" s="2" t="s">
        <v>1581</v>
      </c>
      <c r="F1445" s="2" t="s">
        <v>9</v>
      </c>
      <c r="G1445" s="6">
        <v>46388</v>
      </c>
      <c r="H1445" s="119"/>
    </row>
    <row r="1446" spans="2:8" x14ac:dyDescent="0.25">
      <c r="B1446" s="2" t="s">
        <v>154</v>
      </c>
      <c r="C1446" s="2" t="s">
        <v>1256</v>
      </c>
      <c r="D1446" s="2">
        <v>5190</v>
      </c>
      <c r="E1446" s="2" t="s">
        <v>1582</v>
      </c>
      <c r="F1446" s="2" t="s">
        <v>12</v>
      </c>
      <c r="G1446" s="6">
        <v>7086</v>
      </c>
      <c r="H1446" s="119"/>
    </row>
    <row r="1447" spans="2:8" x14ac:dyDescent="0.25">
      <c r="B1447" s="2" t="s">
        <v>154</v>
      </c>
      <c r="C1447" s="2" t="s">
        <v>209</v>
      </c>
      <c r="D1447" s="2">
        <v>5191</v>
      </c>
      <c r="E1447" s="2" t="s">
        <v>55</v>
      </c>
      <c r="F1447" s="2" t="s">
        <v>9</v>
      </c>
      <c r="G1447" s="6">
        <v>81168</v>
      </c>
      <c r="H1447" s="119"/>
    </row>
    <row r="1448" spans="2:8" x14ac:dyDescent="0.25">
      <c r="B1448" s="2" t="s">
        <v>154</v>
      </c>
      <c r="C1448" s="2" t="s">
        <v>562</v>
      </c>
      <c r="D1448" s="2">
        <v>5195</v>
      </c>
      <c r="E1448" s="2" t="s">
        <v>1583</v>
      </c>
      <c r="F1448" s="2" t="s">
        <v>12</v>
      </c>
      <c r="G1448" s="6">
        <v>28732</v>
      </c>
      <c r="H1448" s="119"/>
    </row>
    <row r="1449" spans="2:8" x14ac:dyDescent="0.25">
      <c r="B1449" s="2" t="s">
        <v>154</v>
      </c>
      <c r="C1449" s="2" t="s">
        <v>160</v>
      </c>
      <c r="D1449" s="2">
        <v>5196</v>
      </c>
      <c r="E1449" s="2" t="s">
        <v>1584</v>
      </c>
      <c r="F1449" s="2" t="s">
        <v>159</v>
      </c>
      <c r="G1449" s="6">
        <v>59558</v>
      </c>
      <c r="H1449" s="119"/>
    </row>
    <row r="1450" spans="2:8" x14ac:dyDescent="0.25">
      <c r="B1450" s="2" t="s">
        <v>154</v>
      </c>
      <c r="C1450" s="2" t="s">
        <v>160</v>
      </c>
      <c r="D1450" s="2">
        <v>5197</v>
      </c>
      <c r="E1450" s="2" t="s">
        <v>1585</v>
      </c>
      <c r="F1450" s="2" t="s">
        <v>159</v>
      </c>
      <c r="G1450" s="6">
        <v>64720</v>
      </c>
      <c r="H1450" s="119"/>
    </row>
    <row r="1451" spans="2:8" x14ac:dyDescent="0.25">
      <c r="B1451" s="2" t="s">
        <v>154</v>
      </c>
      <c r="C1451" s="2" t="s">
        <v>1422</v>
      </c>
      <c r="D1451" s="2">
        <v>5198</v>
      </c>
      <c r="E1451" s="2" t="s">
        <v>1586</v>
      </c>
      <c r="F1451" s="2" t="s">
        <v>9</v>
      </c>
      <c r="G1451" s="6">
        <v>2778</v>
      </c>
      <c r="H1451" s="119"/>
    </row>
    <row r="1452" spans="2:8" x14ac:dyDescent="0.25">
      <c r="B1452" s="2" t="s">
        <v>154</v>
      </c>
      <c r="C1452" s="2" t="s">
        <v>223</v>
      </c>
      <c r="D1452" s="2">
        <v>5199</v>
      </c>
      <c r="E1452" s="2" t="s">
        <v>1587</v>
      </c>
      <c r="F1452" s="2" t="s">
        <v>159</v>
      </c>
      <c r="G1452" s="6">
        <v>3085364</v>
      </c>
      <c r="H1452" s="119"/>
    </row>
    <row r="1453" spans="2:8" x14ac:dyDescent="0.25">
      <c r="B1453" s="2" t="s">
        <v>154</v>
      </c>
      <c r="C1453" s="2" t="s">
        <v>223</v>
      </c>
      <c r="D1453" s="2">
        <v>5200</v>
      </c>
      <c r="E1453" s="2" t="s">
        <v>1588</v>
      </c>
      <c r="F1453" s="2" t="s">
        <v>18</v>
      </c>
      <c r="G1453" s="6">
        <v>398579</v>
      </c>
      <c r="H1453" s="119"/>
    </row>
    <row r="1454" spans="2:8" x14ac:dyDescent="0.25">
      <c r="B1454" s="2" t="s">
        <v>154</v>
      </c>
      <c r="C1454" s="2" t="s">
        <v>562</v>
      </c>
      <c r="D1454" s="2">
        <v>5201</v>
      </c>
      <c r="E1454" s="2" t="s">
        <v>1589</v>
      </c>
      <c r="F1454" s="2" t="s">
        <v>12</v>
      </c>
      <c r="G1454" s="6">
        <v>105712</v>
      </c>
      <c r="H1454" s="119"/>
    </row>
    <row r="1455" spans="2:8" x14ac:dyDescent="0.25">
      <c r="B1455" s="2" t="s">
        <v>154</v>
      </c>
      <c r="C1455" s="2" t="s">
        <v>562</v>
      </c>
      <c r="D1455" s="2">
        <v>5202</v>
      </c>
      <c r="E1455" s="2" t="s">
        <v>1590</v>
      </c>
      <c r="F1455" s="2" t="s">
        <v>12</v>
      </c>
      <c r="G1455" s="6">
        <v>43093</v>
      </c>
      <c r="H1455" s="119"/>
    </row>
    <row r="1456" spans="2:8" x14ac:dyDescent="0.25">
      <c r="B1456" s="2" t="s">
        <v>154</v>
      </c>
      <c r="C1456" s="2" t="s">
        <v>562</v>
      </c>
      <c r="D1456" s="2">
        <v>5204</v>
      </c>
      <c r="E1456" s="2" t="s">
        <v>1591</v>
      </c>
      <c r="F1456" s="2" t="s">
        <v>12</v>
      </c>
      <c r="G1456" s="6">
        <v>4874</v>
      </c>
      <c r="H1456" s="119"/>
    </row>
    <row r="1457" spans="2:8" x14ac:dyDescent="0.25">
      <c r="B1457" s="2" t="s">
        <v>154</v>
      </c>
      <c r="C1457" s="2" t="s">
        <v>1058</v>
      </c>
      <c r="D1457" s="2">
        <v>5205</v>
      </c>
      <c r="E1457" s="2" t="s">
        <v>1592</v>
      </c>
      <c r="F1457" s="2" t="s">
        <v>12</v>
      </c>
      <c r="G1457" s="6">
        <v>31901</v>
      </c>
      <c r="H1457" s="119"/>
    </row>
    <row r="1458" spans="2:8" x14ac:dyDescent="0.25">
      <c r="B1458" s="2" t="s">
        <v>154</v>
      </c>
      <c r="C1458" s="2" t="s">
        <v>1058</v>
      </c>
      <c r="D1458" s="2">
        <v>5206</v>
      </c>
      <c r="E1458" s="2" t="s">
        <v>1593</v>
      </c>
      <c r="F1458" s="2" t="s">
        <v>524</v>
      </c>
      <c r="G1458" s="6">
        <v>111472</v>
      </c>
      <c r="H1458" s="119"/>
    </row>
    <row r="1459" spans="2:8" x14ac:dyDescent="0.25">
      <c r="B1459" s="2" t="s">
        <v>154</v>
      </c>
      <c r="C1459" s="2" t="s">
        <v>1058</v>
      </c>
      <c r="D1459" s="2">
        <v>5207</v>
      </c>
      <c r="E1459" s="2" t="s">
        <v>1594</v>
      </c>
      <c r="F1459" s="2" t="s">
        <v>18</v>
      </c>
      <c r="G1459" s="6">
        <v>133756</v>
      </c>
      <c r="H1459" s="119"/>
    </row>
    <row r="1460" spans="2:8" x14ac:dyDescent="0.25">
      <c r="B1460" s="2" t="s">
        <v>154</v>
      </c>
      <c r="C1460" s="2" t="s">
        <v>1058</v>
      </c>
      <c r="D1460" s="2">
        <v>5208</v>
      </c>
      <c r="E1460" s="2" t="s">
        <v>1595</v>
      </c>
      <c r="F1460" s="2" t="s">
        <v>12</v>
      </c>
      <c r="G1460" s="6">
        <v>55023</v>
      </c>
      <c r="H1460" s="119"/>
    </row>
    <row r="1461" spans="2:8" x14ac:dyDescent="0.25">
      <c r="B1461" s="2" t="s">
        <v>154</v>
      </c>
      <c r="C1461" s="2" t="s">
        <v>1058</v>
      </c>
      <c r="D1461" s="2">
        <v>5209</v>
      </c>
      <c r="E1461" s="2" t="s">
        <v>1596</v>
      </c>
      <c r="F1461" s="2" t="s">
        <v>18</v>
      </c>
      <c r="G1461" s="6">
        <v>32323</v>
      </c>
      <c r="H1461" s="119"/>
    </row>
    <row r="1462" spans="2:8" x14ac:dyDescent="0.25">
      <c r="B1462" s="2" t="s">
        <v>154</v>
      </c>
      <c r="C1462" s="2" t="s">
        <v>1058</v>
      </c>
      <c r="D1462" s="2">
        <v>5210</v>
      </c>
      <c r="E1462" s="2" t="s">
        <v>1597</v>
      </c>
      <c r="F1462" s="2" t="s">
        <v>18</v>
      </c>
      <c r="G1462" s="6">
        <v>43443</v>
      </c>
      <c r="H1462" s="119"/>
    </row>
    <row r="1463" spans="2:8" x14ac:dyDescent="0.25">
      <c r="B1463" s="2" t="s">
        <v>154</v>
      </c>
      <c r="C1463" s="2" t="s">
        <v>1058</v>
      </c>
      <c r="D1463" s="2">
        <v>5211</v>
      </c>
      <c r="E1463" s="2" t="s">
        <v>1598</v>
      </c>
      <c r="F1463" s="2" t="s">
        <v>18</v>
      </c>
      <c r="G1463" s="6">
        <v>43508</v>
      </c>
      <c r="H1463" s="119"/>
    </row>
    <row r="1464" spans="2:8" x14ac:dyDescent="0.25">
      <c r="B1464" s="2" t="s">
        <v>154</v>
      </c>
      <c r="C1464" s="2" t="s">
        <v>562</v>
      </c>
      <c r="D1464" s="2">
        <v>5212</v>
      </c>
      <c r="E1464" s="2" t="s">
        <v>1599</v>
      </c>
      <c r="F1464" s="2" t="s">
        <v>12</v>
      </c>
      <c r="G1464" s="6">
        <v>10954</v>
      </c>
      <c r="H1464" s="119"/>
    </row>
    <row r="1465" spans="2:8" x14ac:dyDescent="0.25">
      <c r="B1465" s="2" t="s">
        <v>154</v>
      </c>
      <c r="C1465" s="2" t="s">
        <v>693</v>
      </c>
      <c r="D1465" s="2">
        <v>5213</v>
      </c>
      <c r="E1465" s="2" t="s">
        <v>1600</v>
      </c>
      <c r="F1465" s="2" t="s">
        <v>18</v>
      </c>
      <c r="G1465" s="6">
        <v>10568</v>
      </c>
      <c r="H1465" s="119"/>
    </row>
    <row r="1466" spans="2:8" x14ac:dyDescent="0.25">
      <c r="B1466" s="2" t="s">
        <v>154</v>
      </c>
      <c r="C1466" s="2" t="s">
        <v>562</v>
      </c>
      <c r="D1466" s="2">
        <v>5214</v>
      </c>
      <c r="E1466" s="2" t="s">
        <v>1601</v>
      </c>
      <c r="F1466" s="2" t="s">
        <v>18</v>
      </c>
      <c r="G1466" s="6">
        <v>116536</v>
      </c>
      <c r="H1466" s="119"/>
    </row>
    <row r="1467" spans="2:8" x14ac:dyDescent="0.25">
      <c r="B1467" s="2" t="s">
        <v>154</v>
      </c>
      <c r="C1467" s="2" t="s">
        <v>564</v>
      </c>
      <c r="D1467" s="2">
        <v>5215</v>
      </c>
      <c r="E1467" s="2" t="s">
        <v>1602</v>
      </c>
      <c r="F1467" s="2" t="s">
        <v>18</v>
      </c>
      <c r="G1467" s="6">
        <v>20021</v>
      </c>
      <c r="H1467" s="119"/>
    </row>
    <row r="1468" spans="2:8" x14ac:dyDescent="0.25">
      <c r="B1468" s="2" t="s">
        <v>154</v>
      </c>
      <c r="C1468" s="2" t="s">
        <v>564</v>
      </c>
      <c r="D1468" s="2">
        <v>5216</v>
      </c>
      <c r="E1468" s="2" t="s">
        <v>1603</v>
      </c>
      <c r="F1468" s="2" t="s">
        <v>18</v>
      </c>
      <c r="G1468" s="6">
        <v>12399</v>
      </c>
      <c r="H1468" s="119"/>
    </row>
    <row r="1469" spans="2:8" x14ac:dyDescent="0.25">
      <c r="B1469" s="2" t="s">
        <v>154</v>
      </c>
      <c r="C1469" s="2" t="s">
        <v>209</v>
      </c>
      <c r="D1469" s="2">
        <v>5217</v>
      </c>
      <c r="E1469" s="2" t="s">
        <v>1604</v>
      </c>
      <c r="F1469" s="2" t="s">
        <v>12</v>
      </c>
      <c r="G1469" s="6">
        <v>1527</v>
      </c>
      <c r="H1469" s="119"/>
    </row>
    <row r="1470" spans="2:8" x14ac:dyDescent="0.25">
      <c r="B1470" s="2" t="s">
        <v>154</v>
      </c>
      <c r="C1470" s="2" t="s">
        <v>209</v>
      </c>
      <c r="D1470" s="2">
        <v>5218</v>
      </c>
      <c r="E1470" s="2" t="s">
        <v>1605</v>
      </c>
      <c r="F1470" s="2" t="s">
        <v>12</v>
      </c>
      <c r="G1470" s="6">
        <v>1599</v>
      </c>
      <c r="H1470" s="119"/>
    </row>
    <row r="1471" spans="2:8" x14ac:dyDescent="0.25">
      <c r="B1471" s="2" t="s">
        <v>154</v>
      </c>
      <c r="C1471" s="2" t="s">
        <v>209</v>
      </c>
      <c r="D1471" s="2">
        <v>5219</v>
      </c>
      <c r="E1471" s="2" t="s">
        <v>29</v>
      </c>
      <c r="F1471" s="2" t="s">
        <v>18</v>
      </c>
      <c r="G1471" s="6">
        <v>56243</v>
      </c>
      <c r="H1471" s="119"/>
    </row>
    <row r="1472" spans="2:8" x14ac:dyDescent="0.25">
      <c r="B1472" s="2" t="s">
        <v>154</v>
      </c>
      <c r="C1472" s="2" t="s">
        <v>209</v>
      </c>
      <c r="D1472" s="2">
        <v>5220</v>
      </c>
      <c r="E1472" s="2" t="s">
        <v>1606</v>
      </c>
      <c r="F1472" s="2" t="s">
        <v>12</v>
      </c>
      <c r="G1472" s="6">
        <v>8086</v>
      </c>
      <c r="H1472" s="119"/>
    </row>
    <row r="1473" spans="2:8" x14ac:dyDescent="0.25">
      <c r="B1473" s="2" t="s">
        <v>154</v>
      </c>
      <c r="C1473" s="2" t="s">
        <v>209</v>
      </c>
      <c r="D1473" s="2">
        <v>5221</v>
      </c>
      <c r="E1473" s="2" t="s">
        <v>1607</v>
      </c>
      <c r="F1473" s="2" t="s">
        <v>12</v>
      </c>
      <c r="G1473" s="6">
        <v>9443</v>
      </c>
      <c r="H1473" s="119"/>
    </row>
    <row r="1474" spans="2:8" x14ac:dyDescent="0.25">
      <c r="B1474" s="2" t="s">
        <v>154</v>
      </c>
      <c r="C1474" s="2" t="s">
        <v>209</v>
      </c>
      <c r="D1474" s="2">
        <v>5222</v>
      </c>
      <c r="E1474" s="2" t="s">
        <v>1608</v>
      </c>
      <c r="F1474" s="2" t="s">
        <v>12</v>
      </c>
      <c r="G1474" s="6">
        <v>11441</v>
      </c>
      <c r="H1474" s="119"/>
    </row>
    <row r="1475" spans="2:8" x14ac:dyDescent="0.25">
      <c r="B1475" s="2" t="s">
        <v>154</v>
      </c>
      <c r="C1475" s="2" t="s">
        <v>209</v>
      </c>
      <c r="D1475" s="2">
        <v>5223</v>
      </c>
      <c r="E1475" s="2" t="s">
        <v>1609</v>
      </c>
      <c r="F1475" s="2" t="s">
        <v>18</v>
      </c>
      <c r="G1475" s="6">
        <v>64548</v>
      </c>
      <c r="H1475" s="119"/>
    </row>
    <row r="1476" spans="2:8" x14ac:dyDescent="0.25">
      <c r="B1476" s="2" t="s">
        <v>154</v>
      </c>
      <c r="C1476" s="2" t="s">
        <v>209</v>
      </c>
      <c r="D1476" s="2">
        <v>5224</v>
      </c>
      <c r="E1476" s="2" t="s">
        <v>1610</v>
      </c>
      <c r="F1476" s="2" t="s">
        <v>18</v>
      </c>
      <c r="G1476" s="6">
        <v>62482</v>
      </c>
      <c r="H1476" s="119"/>
    </row>
    <row r="1477" spans="2:8" x14ac:dyDescent="0.25">
      <c r="B1477" s="2" t="s">
        <v>154</v>
      </c>
      <c r="C1477" s="2" t="s">
        <v>209</v>
      </c>
      <c r="D1477" s="2">
        <v>5225</v>
      </c>
      <c r="E1477" s="2" t="s">
        <v>30</v>
      </c>
      <c r="F1477" s="2" t="s">
        <v>12</v>
      </c>
      <c r="G1477" s="6">
        <v>1911</v>
      </c>
      <c r="H1477" s="119"/>
    </row>
    <row r="1478" spans="2:8" x14ac:dyDescent="0.25">
      <c r="B1478" s="2" t="s">
        <v>154</v>
      </c>
      <c r="C1478" s="2" t="s">
        <v>209</v>
      </c>
      <c r="D1478" s="2">
        <v>5226</v>
      </c>
      <c r="E1478" s="2" t="s">
        <v>1611</v>
      </c>
      <c r="F1478" s="2" t="s">
        <v>12</v>
      </c>
      <c r="G1478" s="6">
        <v>1911</v>
      </c>
      <c r="H1478" s="119"/>
    </row>
    <row r="1479" spans="2:8" x14ac:dyDescent="0.25">
      <c r="B1479" s="2" t="s">
        <v>154</v>
      </c>
      <c r="C1479" s="2" t="s">
        <v>209</v>
      </c>
      <c r="D1479" s="2">
        <v>5227</v>
      </c>
      <c r="E1479" s="2" t="s">
        <v>31</v>
      </c>
      <c r="F1479" s="2" t="s">
        <v>18</v>
      </c>
      <c r="G1479" s="6">
        <v>18185</v>
      </c>
      <c r="H1479" s="119"/>
    </row>
    <row r="1480" spans="2:8" x14ac:dyDescent="0.25">
      <c r="B1480" s="2" t="s">
        <v>154</v>
      </c>
      <c r="C1480" s="2" t="s">
        <v>209</v>
      </c>
      <c r="D1480" s="2">
        <v>5228</v>
      </c>
      <c r="E1480" s="2" t="s">
        <v>1612</v>
      </c>
      <c r="F1480" s="2" t="s">
        <v>12</v>
      </c>
      <c r="G1480" s="6">
        <v>1615</v>
      </c>
      <c r="H1480" s="119"/>
    </row>
    <row r="1481" spans="2:8" x14ac:dyDescent="0.25">
      <c r="B1481" s="2" t="s">
        <v>154</v>
      </c>
      <c r="C1481" s="2" t="s">
        <v>209</v>
      </c>
      <c r="D1481" s="2">
        <v>5229</v>
      </c>
      <c r="E1481" s="2" t="s">
        <v>1613</v>
      </c>
      <c r="F1481" s="2" t="s">
        <v>12</v>
      </c>
      <c r="G1481" s="6">
        <v>2019</v>
      </c>
      <c r="H1481" s="119"/>
    </row>
    <row r="1482" spans="2:8" x14ac:dyDescent="0.25">
      <c r="B1482" s="2" t="s">
        <v>154</v>
      </c>
      <c r="C1482" s="2" t="s">
        <v>209</v>
      </c>
      <c r="D1482" s="2">
        <v>5230</v>
      </c>
      <c r="E1482" s="2" t="s">
        <v>1614</v>
      </c>
      <c r="F1482" s="2" t="s">
        <v>12</v>
      </c>
      <c r="G1482" s="6">
        <v>2697</v>
      </c>
      <c r="H1482" s="119"/>
    </row>
    <row r="1483" spans="2:8" x14ac:dyDescent="0.25">
      <c r="B1483" s="2" t="s">
        <v>154</v>
      </c>
      <c r="C1483" s="2" t="s">
        <v>209</v>
      </c>
      <c r="D1483" s="2">
        <v>5231</v>
      </c>
      <c r="E1483" s="2" t="s">
        <v>1615</v>
      </c>
      <c r="F1483" s="2" t="s">
        <v>18</v>
      </c>
      <c r="G1483" s="6">
        <v>17945</v>
      </c>
      <c r="H1483" s="119"/>
    </row>
    <row r="1484" spans="2:8" x14ac:dyDescent="0.25">
      <c r="B1484" s="2" t="s">
        <v>154</v>
      </c>
      <c r="C1484" s="2" t="s">
        <v>386</v>
      </c>
      <c r="D1484" s="2">
        <v>5232</v>
      </c>
      <c r="E1484" s="2" t="s">
        <v>84</v>
      </c>
      <c r="F1484" s="2" t="s">
        <v>9</v>
      </c>
      <c r="G1484" s="6">
        <v>371441</v>
      </c>
      <c r="H1484" s="119"/>
    </row>
    <row r="1485" spans="2:8" x14ac:dyDescent="0.25">
      <c r="B1485" s="2" t="s">
        <v>154</v>
      </c>
      <c r="C1485" s="2" t="s">
        <v>386</v>
      </c>
      <c r="D1485" s="2">
        <v>5233</v>
      </c>
      <c r="E1485" s="2" t="s">
        <v>1616</v>
      </c>
      <c r="F1485" s="2" t="s">
        <v>9</v>
      </c>
      <c r="G1485" s="6">
        <v>468440</v>
      </c>
      <c r="H1485" s="119"/>
    </row>
    <row r="1486" spans="2:8" x14ac:dyDescent="0.25">
      <c r="B1486" s="2" t="s">
        <v>154</v>
      </c>
      <c r="C1486" s="2" t="s">
        <v>386</v>
      </c>
      <c r="D1486" s="2">
        <v>5234</v>
      </c>
      <c r="E1486" s="2" t="s">
        <v>85</v>
      </c>
      <c r="F1486" s="2" t="s">
        <v>18</v>
      </c>
      <c r="G1486" s="6">
        <v>228399</v>
      </c>
      <c r="H1486" s="119"/>
    </row>
    <row r="1487" spans="2:8" x14ac:dyDescent="0.25">
      <c r="B1487" s="2" t="s">
        <v>154</v>
      </c>
      <c r="C1487" s="2" t="s">
        <v>386</v>
      </c>
      <c r="D1487" s="2">
        <v>5235</v>
      </c>
      <c r="E1487" s="2" t="s">
        <v>86</v>
      </c>
      <c r="F1487" s="2" t="s">
        <v>9</v>
      </c>
      <c r="G1487" s="6">
        <v>212566</v>
      </c>
      <c r="H1487" s="119"/>
    </row>
    <row r="1488" spans="2:8" x14ac:dyDescent="0.25">
      <c r="B1488" s="2" t="s">
        <v>154</v>
      </c>
      <c r="C1488" s="2" t="s">
        <v>386</v>
      </c>
      <c r="D1488" s="2">
        <v>5236</v>
      </c>
      <c r="E1488" s="2" t="s">
        <v>87</v>
      </c>
      <c r="F1488" s="2" t="s">
        <v>9</v>
      </c>
      <c r="G1488" s="6">
        <v>376795</v>
      </c>
      <c r="H1488" s="119"/>
    </row>
    <row r="1489" spans="2:8" x14ac:dyDescent="0.25">
      <c r="B1489" s="2" t="s">
        <v>154</v>
      </c>
      <c r="C1489" s="2" t="s">
        <v>209</v>
      </c>
      <c r="D1489" s="2">
        <v>5237</v>
      </c>
      <c r="E1489" s="2" t="s">
        <v>94</v>
      </c>
      <c r="F1489" s="2" t="s">
        <v>9</v>
      </c>
      <c r="G1489" s="6">
        <v>299134</v>
      </c>
      <c r="H1489" s="119"/>
    </row>
    <row r="1490" spans="2:8" x14ac:dyDescent="0.25">
      <c r="B1490" s="2" t="s">
        <v>154</v>
      </c>
      <c r="C1490" s="2" t="s">
        <v>209</v>
      </c>
      <c r="D1490" s="2">
        <v>5238</v>
      </c>
      <c r="E1490" s="2" t="s">
        <v>95</v>
      </c>
      <c r="F1490" s="2" t="s">
        <v>9</v>
      </c>
      <c r="G1490" s="6">
        <v>315658</v>
      </c>
      <c r="H1490" s="119"/>
    </row>
    <row r="1491" spans="2:8" x14ac:dyDescent="0.25">
      <c r="B1491" s="2" t="s">
        <v>154</v>
      </c>
      <c r="C1491" s="2" t="s">
        <v>209</v>
      </c>
      <c r="D1491" s="2">
        <v>5239</v>
      </c>
      <c r="E1491" s="2" t="s">
        <v>96</v>
      </c>
      <c r="F1491" s="2" t="s">
        <v>9</v>
      </c>
      <c r="G1491" s="6">
        <v>287624</v>
      </c>
      <c r="H1491" s="119"/>
    </row>
    <row r="1492" spans="2:8" x14ac:dyDescent="0.25">
      <c r="B1492" s="2" t="s">
        <v>154</v>
      </c>
      <c r="C1492" s="2" t="s">
        <v>386</v>
      </c>
      <c r="D1492" s="2">
        <v>5240</v>
      </c>
      <c r="E1492" s="2" t="s">
        <v>91</v>
      </c>
      <c r="F1492" s="2" t="s">
        <v>9</v>
      </c>
      <c r="G1492" s="6">
        <v>395067</v>
      </c>
      <c r="H1492" s="119"/>
    </row>
    <row r="1493" spans="2:8" x14ac:dyDescent="0.25">
      <c r="B1493" s="2" t="s">
        <v>154</v>
      </c>
      <c r="C1493" s="2" t="s">
        <v>209</v>
      </c>
      <c r="D1493" s="2">
        <v>5241</v>
      </c>
      <c r="E1493" s="2" t="s">
        <v>32</v>
      </c>
      <c r="F1493" s="2" t="s">
        <v>9</v>
      </c>
      <c r="G1493" s="6">
        <v>8513</v>
      </c>
      <c r="H1493" s="119"/>
    </row>
    <row r="1494" spans="2:8" x14ac:dyDescent="0.25">
      <c r="B1494" s="2" t="s">
        <v>154</v>
      </c>
      <c r="C1494" s="2" t="s">
        <v>209</v>
      </c>
      <c r="D1494" s="2">
        <v>5242</v>
      </c>
      <c r="E1494" s="2" t="s">
        <v>33</v>
      </c>
      <c r="F1494" s="2" t="s">
        <v>9</v>
      </c>
      <c r="G1494" s="6">
        <v>159226</v>
      </c>
      <c r="H1494" s="119"/>
    </row>
    <row r="1495" spans="2:8" x14ac:dyDescent="0.25">
      <c r="B1495" s="2" t="s">
        <v>154</v>
      </c>
      <c r="C1495" s="2" t="s">
        <v>209</v>
      </c>
      <c r="D1495" s="2">
        <v>5243</v>
      </c>
      <c r="E1495" s="2" t="s">
        <v>34</v>
      </c>
      <c r="F1495" s="2" t="s">
        <v>18</v>
      </c>
      <c r="G1495" s="6">
        <v>207794</v>
      </c>
      <c r="H1495" s="119"/>
    </row>
    <row r="1496" spans="2:8" x14ac:dyDescent="0.25">
      <c r="B1496" s="2" t="s">
        <v>154</v>
      </c>
      <c r="C1496" s="2" t="s">
        <v>176</v>
      </c>
      <c r="D1496" s="2">
        <v>5244</v>
      </c>
      <c r="E1496" s="2" t="s">
        <v>1617</v>
      </c>
      <c r="F1496" s="2" t="s">
        <v>18</v>
      </c>
      <c r="G1496" s="6">
        <v>37514</v>
      </c>
      <c r="H1496" s="119"/>
    </row>
    <row r="1497" spans="2:8" x14ac:dyDescent="0.25">
      <c r="B1497" s="2" t="s">
        <v>154</v>
      </c>
      <c r="C1497" s="2" t="s">
        <v>176</v>
      </c>
      <c r="D1497" s="2">
        <v>5245</v>
      </c>
      <c r="E1497" s="2" t="s">
        <v>1618</v>
      </c>
      <c r="F1497" s="2" t="s">
        <v>9</v>
      </c>
      <c r="G1497" s="6">
        <v>414988</v>
      </c>
      <c r="H1497" s="119"/>
    </row>
    <row r="1498" spans="2:8" x14ac:dyDescent="0.25">
      <c r="B1498" s="2" t="s">
        <v>154</v>
      </c>
      <c r="C1498" s="2" t="s">
        <v>176</v>
      </c>
      <c r="D1498" s="2">
        <v>5246</v>
      </c>
      <c r="E1498" s="2" t="s">
        <v>1619</v>
      </c>
      <c r="F1498" s="2" t="s">
        <v>9</v>
      </c>
      <c r="G1498" s="6">
        <v>1753924</v>
      </c>
      <c r="H1498" s="119"/>
    </row>
    <row r="1499" spans="2:8" x14ac:dyDescent="0.25">
      <c r="B1499" s="2" t="s">
        <v>154</v>
      </c>
      <c r="C1499" s="2" t="s">
        <v>176</v>
      </c>
      <c r="D1499" s="2">
        <v>5247</v>
      </c>
      <c r="E1499" s="2" t="s">
        <v>1620</v>
      </c>
      <c r="F1499" s="2" t="s">
        <v>9</v>
      </c>
      <c r="G1499" s="6">
        <v>405478</v>
      </c>
      <c r="H1499" s="119"/>
    </row>
    <row r="1500" spans="2:8" x14ac:dyDescent="0.25">
      <c r="B1500" s="2" t="s">
        <v>154</v>
      </c>
      <c r="C1500" s="2" t="s">
        <v>216</v>
      </c>
      <c r="D1500" s="2">
        <v>5248</v>
      </c>
      <c r="E1500" s="2" t="s">
        <v>1621</v>
      </c>
      <c r="F1500" s="2" t="s">
        <v>12</v>
      </c>
      <c r="G1500" s="6">
        <v>3824</v>
      </c>
      <c r="H1500" s="119"/>
    </row>
    <row r="1501" spans="2:8" x14ac:dyDescent="0.25">
      <c r="B1501" s="2" t="s">
        <v>154</v>
      </c>
      <c r="C1501" s="2" t="s">
        <v>164</v>
      </c>
      <c r="D1501" s="2">
        <v>5249</v>
      </c>
      <c r="E1501" s="2" t="s">
        <v>1622</v>
      </c>
      <c r="F1501" s="2" t="s">
        <v>12</v>
      </c>
      <c r="G1501" s="6">
        <v>34951</v>
      </c>
      <c r="H1501" s="119"/>
    </row>
    <row r="1502" spans="2:8" x14ac:dyDescent="0.25">
      <c r="B1502" s="2" t="s">
        <v>154</v>
      </c>
      <c r="C1502" s="2" t="s">
        <v>216</v>
      </c>
      <c r="D1502" s="2">
        <v>5250</v>
      </c>
      <c r="E1502" s="2" t="s">
        <v>1623</v>
      </c>
      <c r="F1502" s="2" t="s">
        <v>12</v>
      </c>
      <c r="G1502" s="6">
        <v>127887</v>
      </c>
      <c r="H1502" s="119"/>
    </row>
    <row r="1503" spans="2:8" x14ac:dyDescent="0.25">
      <c r="B1503" s="2" t="s">
        <v>154</v>
      </c>
      <c r="C1503" s="2" t="s">
        <v>216</v>
      </c>
      <c r="D1503" s="2">
        <v>5251</v>
      </c>
      <c r="E1503" s="2" t="s">
        <v>1624</v>
      </c>
      <c r="F1503" s="2" t="s">
        <v>12</v>
      </c>
      <c r="G1503" s="6">
        <v>189563</v>
      </c>
      <c r="H1503" s="119"/>
    </row>
    <row r="1504" spans="2:8" x14ac:dyDescent="0.25">
      <c r="B1504" s="2" t="s">
        <v>154</v>
      </c>
      <c r="C1504" s="2" t="s">
        <v>216</v>
      </c>
      <c r="D1504" s="2">
        <v>5252</v>
      </c>
      <c r="E1504" s="2" t="s">
        <v>1625</v>
      </c>
      <c r="F1504" s="2" t="s">
        <v>9</v>
      </c>
      <c r="G1504" s="6">
        <v>2159811</v>
      </c>
      <c r="H1504" s="119"/>
    </row>
    <row r="1505" spans="2:8" x14ac:dyDescent="0.25">
      <c r="B1505" s="2" t="s">
        <v>154</v>
      </c>
      <c r="C1505" s="2" t="s">
        <v>216</v>
      </c>
      <c r="D1505" s="2">
        <v>5253</v>
      </c>
      <c r="E1505" s="2" t="s">
        <v>1626</v>
      </c>
      <c r="F1505" s="2" t="s">
        <v>9</v>
      </c>
      <c r="G1505" s="6">
        <v>8133271</v>
      </c>
      <c r="H1505" s="119"/>
    </row>
    <row r="1506" spans="2:8" x14ac:dyDescent="0.25">
      <c r="B1506" s="2" t="s">
        <v>154</v>
      </c>
      <c r="C1506" s="2" t="s">
        <v>176</v>
      </c>
      <c r="D1506" s="2">
        <v>5254</v>
      </c>
      <c r="E1506" s="2" t="s">
        <v>1627</v>
      </c>
      <c r="F1506" s="2" t="s">
        <v>12</v>
      </c>
      <c r="G1506" s="6">
        <v>1084334</v>
      </c>
      <c r="H1506" s="119"/>
    </row>
    <row r="1507" spans="2:8" x14ac:dyDescent="0.25">
      <c r="B1507" s="2" t="s">
        <v>154</v>
      </c>
      <c r="C1507" s="2" t="s">
        <v>1356</v>
      </c>
      <c r="D1507" s="2">
        <v>5259</v>
      </c>
      <c r="E1507" s="2" t="s">
        <v>1628</v>
      </c>
      <c r="F1507" s="2" t="s">
        <v>12</v>
      </c>
      <c r="G1507" s="6">
        <v>412762</v>
      </c>
      <c r="H1507" s="119"/>
    </row>
    <row r="1508" spans="2:8" x14ac:dyDescent="0.25">
      <c r="B1508" s="2" t="s">
        <v>154</v>
      </c>
      <c r="C1508" s="2" t="s">
        <v>1356</v>
      </c>
      <c r="D1508" s="2">
        <v>5261</v>
      </c>
      <c r="E1508" s="2" t="s">
        <v>1629</v>
      </c>
      <c r="F1508" s="2" t="s">
        <v>9</v>
      </c>
      <c r="G1508" s="6">
        <v>80235</v>
      </c>
      <c r="H1508" s="119"/>
    </row>
    <row r="1509" spans="2:8" x14ac:dyDescent="0.25">
      <c r="B1509" s="2" t="s">
        <v>154</v>
      </c>
      <c r="C1509" s="2" t="s">
        <v>1356</v>
      </c>
      <c r="D1509" s="2">
        <v>5262</v>
      </c>
      <c r="E1509" s="2" t="s">
        <v>1630</v>
      </c>
      <c r="F1509" s="2" t="s">
        <v>12</v>
      </c>
      <c r="G1509" s="6">
        <v>116544</v>
      </c>
      <c r="H1509" s="119"/>
    </row>
    <row r="1510" spans="2:8" x14ac:dyDescent="0.25">
      <c r="B1510" s="2" t="s">
        <v>154</v>
      </c>
      <c r="C1510" s="2" t="s">
        <v>1356</v>
      </c>
      <c r="D1510" s="2">
        <v>5263</v>
      </c>
      <c r="E1510" s="2" t="s">
        <v>1631</v>
      </c>
      <c r="F1510" s="2" t="s">
        <v>9</v>
      </c>
      <c r="G1510" s="6">
        <v>356917</v>
      </c>
      <c r="H1510" s="119"/>
    </row>
    <row r="1511" spans="2:8" x14ac:dyDescent="0.25">
      <c r="B1511" s="2" t="s">
        <v>154</v>
      </c>
      <c r="C1511" s="2" t="s">
        <v>223</v>
      </c>
      <c r="D1511" s="2">
        <v>5271</v>
      </c>
      <c r="E1511" s="2" t="s">
        <v>1632</v>
      </c>
      <c r="F1511" s="2" t="s">
        <v>159</v>
      </c>
      <c r="G1511" s="6">
        <v>439394</v>
      </c>
      <c r="H1511" s="119"/>
    </row>
    <row r="1512" spans="2:8" x14ac:dyDescent="0.25">
      <c r="B1512" s="2" t="s">
        <v>154</v>
      </c>
      <c r="C1512" s="2" t="s">
        <v>164</v>
      </c>
      <c r="D1512" s="2">
        <v>5272</v>
      </c>
      <c r="E1512" s="2" t="s">
        <v>1633</v>
      </c>
      <c r="F1512" s="2" t="s">
        <v>12</v>
      </c>
      <c r="G1512" s="6">
        <v>66648</v>
      </c>
      <c r="H1512" s="119"/>
    </row>
    <row r="1513" spans="2:8" x14ac:dyDescent="0.25">
      <c r="B1513" s="2" t="s">
        <v>154</v>
      </c>
      <c r="C1513" s="2" t="s">
        <v>164</v>
      </c>
      <c r="D1513" s="2">
        <v>5273</v>
      </c>
      <c r="E1513" s="2" t="s">
        <v>1634</v>
      </c>
      <c r="F1513" s="2" t="s">
        <v>12</v>
      </c>
      <c r="G1513" s="6">
        <v>99972</v>
      </c>
      <c r="H1513" s="119"/>
    </row>
    <row r="1514" spans="2:8" x14ac:dyDescent="0.25">
      <c r="B1514" s="2" t="s">
        <v>154</v>
      </c>
      <c r="C1514" s="2" t="s">
        <v>164</v>
      </c>
      <c r="D1514" s="2">
        <v>5274</v>
      </c>
      <c r="E1514" s="2" t="s">
        <v>1635</v>
      </c>
      <c r="F1514" s="2" t="s">
        <v>12</v>
      </c>
      <c r="G1514" s="6">
        <v>166620</v>
      </c>
      <c r="H1514" s="119"/>
    </row>
    <row r="1515" spans="2:8" x14ac:dyDescent="0.25">
      <c r="B1515" s="2" t="s">
        <v>154</v>
      </c>
      <c r="C1515" s="2" t="s">
        <v>164</v>
      </c>
      <c r="D1515" s="2">
        <v>5275</v>
      </c>
      <c r="E1515" s="2" t="s">
        <v>1636</v>
      </c>
      <c r="F1515" s="2" t="s">
        <v>12</v>
      </c>
      <c r="G1515" s="6">
        <v>333240</v>
      </c>
      <c r="H1515" s="119"/>
    </row>
    <row r="1516" spans="2:8" x14ac:dyDescent="0.25">
      <c r="B1516" s="2" t="s">
        <v>154</v>
      </c>
      <c r="C1516" s="2" t="s">
        <v>164</v>
      </c>
      <c r="D1516" s="2">
        <v>5276</v>
      </c>
      <c r="E1516" s="2" t="s">
        <v>1637</v>
      </c>
      <c r="F1516" s="2" t="s">
        <v>12</v>
      </c>
      <c r="G1516" s="6">
        <v>366563</v>
      </c>
      <c r="H1516" s="119"/>
    </row>
    <row r="1517" spans="2:8" x14ac:dyDescent="0.25">
      <c r="B1517" s="2" t="s">
        <v>154</v>
      </c>
      <c r="C1517" s="2" t="s">
        <v>164</v>
      </c>
      <c r="D1517" s="2">
        <v>5277</v>
      </c>
      <c r="E1517" s="2" t="s">
        <v>1638</v>
      </c>
      <c r="F1517" s="2" t="s">
        <v>12</v>
      </c>
      <c r="G1517" s="6">
        <v>307345</v>
      </c>
      <c r="H1517" s="119"/>
    </row>
    <row r="1518" spans="2:8" x14ac:dyDescent="0.25">
      <c r="B1518" s="2" t="s">
        <v>154</v>
      </c>
      <c r="C1518" s="2" t="s">
        <v>164</v>
      </c>
      <c r="D1518" s="2">
        <v>5278</v>
      </c>
      <c r="E1518" s="2" t="s">
        <v>1639</v>
      </c>
      <c r="F1518" s="2" t="s">
        <v>12</v>
      </c>
      <c r="G1518" s="6">
        <v>430331</v>
      </c>
      <c r="H1518" s="119"/>
    </row>
    <row r="1519" spans="2:8" x14ac:dyDescent="0.25">
      <c r="B1519" s="2" t="s">
        <v>154</v>
      </c>
      <c r="C1519" s="2" t="s">
        <v>164</v>
      </c>
      <c r="D1519" s="2">
        <v>5279</v>
      </c>
      <c r="E1519" s="2" t="s">
        <v>1640</v>
      </c>
      <c r="F1519" s="2" t="s">
        <v>12</v>
      </c>
      <c r="G1519" s="6">
        <v>76836</v>
      </c>
      <c r="H1519" s="119"/>
    </row>
    <row r="1520" spans="2:8" x14ac:dyDescent="0.25">
      <c r="B1520" s="2" t="s">
        <v>154</v>
      </c>
      <c r="C1520" s="2" t="s">
        <v>187</v>
      </c>
      <c r="D1520" s="2">
        <v>5280</v>
      </c>
      <c r="E1520" s="2" t="s">
        <v>1641</v>
      </c>
      <c r="F1520" s="2" t="s">
        <v>12</v>
      </c>
      <c r="G1520" s="6">
        <v>162851</v>
      </c>
      <c r="H1520" s="119"/>
    </row>
    <row r="1521" spans="2:8" x14ac:dyDescent="0.25">
      <c r="B1521" s="2" t="s">
        <v>154</v>
      </c>
      <c r="C1521" s="2" t="s">
        <v>1422</v>
      </c>
      <c r="D1521" s="2">
        <v>5281</v>
      </c>
      <c r="E1521" s="2" t="s">
        <v>1642</v>
      </c>
      <c r="F1521" s="2" t="s">
        <v>524</v>
      </c>
      <c r="G1521" s="6">
        <v>2213</v>
      </c>
      <c r="H1521" s="119"/>
    </row>
    <row r="1522" spans="2:8" x14ac:dyDescent="0.25">
      <c r="B1522" s="2" t="s">
        <v>154</v>
      </c>
      <c r="C1522" s="2" t="s">
        <v>1422</v>
      </c>
      <c r="D1522" s="2">
        <v>5282</v>
      </c>
      <c r="E1522" s="2" t="s">
        <v>1643</v>
      </c>
      <c r="F1522" s="2" t="s">
        <v>524</v>
      </c>
      <c r="G1522" s="6">
        <v>3404</v>
      </c>
      <c r="H1522" s="119"/>
    </row>
    <row r="1523" spans="2:8" x14ac:dyDescent="0.25">
      <c r="B1523" s="2" t="s">
        <v>154</v>
      </c>
      <c r="C1523" s="2" t="s">
        <v>176</v>
      </c>
      <c r="D1523" s="2">
        <v>5283</v>
      </c>
      <c r="E1523" s="2" t="s">
        <v>1644</v>
      </c>
      <c r="F1523" s="2" t="s">
        <v>12</v>
      </c>
      <c r="G1523" s="6">
        <v>393267</v>
      </c>
      <c r="H1523" s="119"/>
    </row>
    <row r="1524" spans="2:8" x14ac:dyDescent="0.25">
      <c r="B1524" s="2" t="s">
        <v>154</v>
      </c>
      <c r="C1524" s="2" t="s">
        <v>176</v>
      </c>
      <c r="D1524" s="2">
        <v>5284</v>
      </c>
      <c r="E1524" s="2" t="s">
        <v>1645</v>
      </c>
      <c r="F1524" s="2" t="s">
        <v>12</v>
      </c>
      <c r="G1524" s="6">
        <v>323414</v>
      </c>
      <c r="H1524" s="119"/>
    </row>
    <row r="1525" spans="2:8" x14ac:dyDescent="0.25">
      <c r="B1525" s="2" t="s">
        <v>154</v>
      </c>
      <c r="C1525" s="2" t="s">
        <v>176</v>
      </c>
      <c r="D1525" s="2">
        <v>5285</v>
      </c>
      <c r="E1525" s="2" t="s">
        <v>1646</v>
      </c>
      <c r="F1525" s="2" t="s">
        <v>12</v>
      </c>
      <c r="G1525" s="6">
        <v>472164</v>
      </c>
      <c r="H1525" s="119"/>
    </row>
    <row r="1526" spans="2:8" x14ac:dyDescent="0.25">
      <c r="B1526" s="2" t="s">
        <v>154</v>
      </c>
      <c r="C1526" s="2" t="s">
        <v>1003</v>
      </c>
      <c r="D1526" s="2">
        <v>5286</v>
      </c>
      <c r="E1526" s="2" t="s">
        <v>1647</v>
      </c>
      <c r="F1526" s="2" t="s">
        <v>18</v>
      </c>
      <c r="G1526" s="6">
        <v>12235</v>
      </c>
      <c r="H1526" s="119"/>
    </row>
    <row r="1527" spans="2:8" x14ac:dyDescent="0.25">
      <c r="B1527" s="2" t="s">
        <v>154</v>
      </c>
      <c r="C1527" s="2" t="s">
        <v>176</v>
      </c>
      <c r="D1527" s="2">
        <v>5287</v>
      </c>
      <c r="E1527" s="2" t="s">
        <v>1648</v>
      </c>
      <c r="F1527" s="2" t="s">
        <v>9</v>
      </c>
      <c r="G1527" s="6">
        <v>3070204</v>
      </c>
      <c r="H1527" s="119"/>
    </row>
    <row r="1528" spans="2:8" x14ac:dyDescent="0.25">
      <c r="B1528" s="2" t="s">
        <v>154</v>
      </c>
      <c r="C1528" s="2" t="s">
        <v>176</v>
      </c>
      <c r="D1528" s="2">
        <v>5288</v>
      </c>
      <c r="E1528" s="2" t="s">
        <v>1649</v>
      </c>
      <c r="F1528" s="2" t="s">
        <v>9</v>
      </c>
      <c r="G1528" s="6">
        <v>4193445</v>
      </c>
      <c r="H1528" s="119"/>
    </row>
    <row r="1529" spans="2:8" x14ac:dyDescent="0.25">
      <c r="B1529" s="2" t="s">
        <v>154</v>
      </c>
      <c r="C1529" s="2" t="s">
        <v>176</v>
      </c>
      <c r="D1529" s="2">
        <v>5289</v>
      </c>
      <c r="E1529" s="2" t="s">
        <v>1650</v>
      </c>
      <c r="F1529" s="2" t="s">
        <v>9</v>
      </c>
      <c r="G1529" s="6">
        <v>3881425</v>
      </c>
      <c r="H1529" s="119"/>
    </row>
    <row r="1530" spans="2:8" x14ac:dyDescent="0.25">
      <c r="B1530" s="2" t="s">
        <v>154</v>
      </c>
      <c r="C1530" s="2" t="s">
        <v>176</v>
      </c>
      <c r="D1530" s="2">
        <v>5290</v>
      </c>
      <c r="E1530" s="2" t="s">
        <v>1651</v>
      </c>
      <c r="F1530" s="2" t="s">
        <v>9</v>
      </c>
      <c r="G1530" s="6">
        <v>671590</v>
      </c>
      <c r="H1530" s="119"/>
    </row>
    <row r="1531" spans="2:8" x14ac:dyDescent="0.25">
      <c r="B1531" s="2" t="s">
        <v>154</v>
      </c>
      <c r="C1531" s="2" t="s">
        <v>176</v>
      </c>
      <c r="D1531" s="2">
        <v>5291</v>
      </c>
      <c r="E1531" s="2" t="s">
        <v>1652</v>
      </c>
      <c r="F1531" s="2" t="s">
        <v>9</v>
      </c>
      <c r="G1531" s="6">
        <v>1294317</v>
      </c>
      <c r="H1531" s="119"/>
    </row>
    <row r="1532" spans="2:8" x14ac:dyDescent="0.25">
      <c r="B1532" s="2" t="s">
        <v>154</v>
      </c>
      <c r="C1532" s="2" t="s">
        <v>176</v>
      </c>
      <c r="D1532" s="2">
        <v>5292</v>
      </c>
      <c r="E1532" s="2" t="s">
        <v>1653</v>
      </c>
      <c r="F1532" s="2" t="s">
        <v>9</v>
      </c>
      <c r="G1532" s="6">
        <v>9593784</v>
      </c>
      <c r="H1532" s="119"/>
    </row>
    <row r="1533" spans="2:8" x14ac:dyDescent="0.25">
      <c r="B1533" s="2" t="s">
        <v>154</v>
      </c>
      <c r="C1533" s="2" t="s">
        <v>176</v>
      </c>
      <c r="D1533" s="2">
        <v>5293</v>
      </c>
      <c r="E1533" s="2" t="s">
        <v>1654</v>
      </c>
      <c r="F1533" s="2" t="s">
        <v>9</v>
      </c>
      <c r="G1533" s="6">
        <v>666949</v>
      </c>
      <c r="H1533" s="119"/>
    </row>
    <row r="1534" spans="2:8" x14ac:dyDescent="0.25">
      <c r="B1534" s="2" t="s">
        <v>154</v>
      </c>
      <c r="C1534" s="2" t="s">
        <v>176</v>
      </c>
      <c r="D1534" s="2">
        <v>5294</v>
      </c>
      <c r="E1534" s="2" t="s">
        <v>1655</v>
      </c>
      <c r="F1534" s="2" t="s">
        <v>9</v>
      </c>
      <c r="G1534" s="6">
        <v>1450946</v>
      </c>
      <c r="H1534" s="119"/>
    </row>
    <row r="1535" spans="2:8" x14ac:dyDescent="0.25">
      <c r="B1535" s="2" t="s">
        <v>154</v>
      </c>
      <c r="C1535" s="2" t="s">
        <v>176</v>
      </c>
      <c r="D1535" s="2">
        <v>5295</v>
      </c>
      <c r="E1535" s="2" t="s">
        <v>1656</v>
      </c>
      <c r="F1535" s="2" t="s">
        <v>9</v>
      </c>
      <c r="G1535" s="6">
        <v>608426</v>
      </c>
      <c r="H1535" s="119"/>
    </row>
    <row r="1536" spans="2:8" x14ac:dyDescent="0.25">
      <c r="B1536" s="2" t="s">
        <v>154</v>
      </c>
      <c r="C1536" s="2" t="s">
        <v>176</v>
      </c>
      <c r="D1536" s="2">
        <v>5296</v>
      </c>
      <c r="E1536" s="2" t="s">
        <v>1657</v>
      </c>
      <c r="F1536" s="2" t="s">
        <v>9</v>
      </c>
      <c r="G1536" s="6">
        <v>3161715</v>
      </c>
      <c r="H1536" s="119"/>
    </row>
    <row r="1537" spans="2:8" x14ac:dyDescent="0.25">
      <c r="B1537" s="2" t="s">
        <v>154</v>
      </c>
      <c r="C1537" s="2" t="s">
        <v>176</v>
      </c>
      <c r="D1537" s="2">
        <v>5297</v>
      </c>
      <c r="E1537" s="2" t="s">
        <v>1658</v>
      </c>
      <c r="F1537" s="2" t="s">
        <v>9</v>
      </c>
      <c r="G1537" s="6">
        <v>5772575</v>
      </c>
      <c r="H1537" s="119"/>
    </row>
    <row r="1538" spans="2:8" x14ac:dyDescent="0.25">
      <c r="B1538" s="2" t="s">
        <v>154</v>
      </c>
      <c r="C1538" s="2" t="s">
        <v>176</v>
      </c>
      <c r="D1538" s="2">
        <v>5298</v>
      </c>
      <c r="E1538" s="2" t="s">
        <v>1659</v>
      </c>
      <c r="F1538" s="2" t="s">
        <v>9</v>
      </c>
      <c r="G1538" s="6">
        <v>1570006</v>
      </c>
      <c r="H1538" s="119"/>
    </row>
    <row r="1539" spans="2:8" x14ac:dyDescent="0.25">
      <c r="B1539" s="2" t="s">
        <v>154</v>
      </c>
      <c r="C1539" s="2" t="s">
        <v>176</v>
      </c>
      <c r="D1539" s="2">
        <v>5299</v>
      </c>
      <c r="E1539" s="2" t="s">
        <v>1660</v>
      </c>
      <c r="F1539" s="2" t="s">
        <v>9</v>
      </c>
      <c r="G1539" s="6">
        <v>1277206</v>
      </c>
      <c r="H1539" s="119"/>
    </row>
    <row r="1540" spans="2:8" x14ac:dyDescent="0.25">
      <c r="B1540" s="2" t="s">
        <v>154</v>
      </c>
      <c r="C1540" s="2" t="s">
        <v>176</v>
      </c>
      <c r="D1540" s="2">
        <v>5300</v>
      </c>
      <c r="E1540" s="2" t="s">
        <v>1661</v>
      </c>
      <c r="F1540" s="2" t="s">
        <v>9</v>
      </c>
      <c r="G1540" s="6">
        <v>5379161</v>
      </c>
      <c r="H1540" s="119"/>
    </row>
    <row r="1541" spans="2:8" x14ac:dyDescent="0.25">
      <c r="B1541" s="2" t="s">
        <v>154</v>
      </c>
      <c r="C1541" s="2" t="s">
        <v>176</v>
      </c>
      <c r="D1541" s="2">
        <v>5301</v>
      </c>
      <c r="E1541" s="2" t="s">
        <v>1662</v>
      </c>
      <c r="F1541" s="2" t="s">
        <v>9</v>
      </c>
      <c r="G1541" s="6">
        <v>2086049</v>
      </c>
      <c r="H1541" s="119"/>
    </row>
    <row r="1542" spans="2:8" x14ac:dyDescent="0.25">
      <c r="B1542" s="2" t="s">
        <v>154</v>
      </c>
      <c r="C1542" s="2" t="s">
        <v>176</v>
      </c>
      <c r="D1542" s="2">
        <v>5302</v>
      </c>
      <c r="E1542" s="2" t="s">
        <v>1663</v>
      </c>
      <c r="F1542" s="2" t="s">
        <v>9</v>
      </c>
      <c r="G1542" s="6">
        <v>4251279</v>
      </c>
      <c r="H1542" s="119"/>
    </row>
    <row r="1543" spans="2:8" x14ac:dyDescent="0.25">
      <c r="B1543" s="2" t="s">
        <v>154</v>
      </c>
      <c r="C1543" s="2" t="s">
        <v>176</v>
      </c>
      <c r="D1543" s="2">
        <v>5303</v>
      </c>
      <c r="E1543" s="2" t="s">
        <v>1664</v>
      </c>
      <c r="F1543" s="2" t="s">
        <v>9</v>
      </c>
      <c r="G1543" s="6">
        <v>986371</v>
      </c>
      <c r="H1543" s="119"/>
    </row>
    <row r="1544" spans="2:8" x14ac:dyDescent="0.25">
      <c r="B1544" s="2" t="s">
        <v>154</v>
      </c>
      <c r="C1544" s="2" t="s">
        <v>176</v>
      </c>
      <c r="D1544" s="2">
        <v>5304</v>
      </c>
      <c r="E1544" s="2" t="s">
        <v>1665</v>
      </c>
      <c r="F1544" s="2" t="s">
        <v>9</v>
      </c>
      <c r="G1544" s="6">
        <v>2498027</v>
      </c>
      <c r="H1544" s="119"/>
    </row>
    <row r="1545" spans="2:8" x14ac:dyDescent="0.25">
      <c r="B1545" s="2" t="s">
        <v>154</v>
      </c>
      <c r="C1545" s="2" t="s">
        <v>176</v>
      </c>
      <c r="D1545" s="2">
        <v>5305</v>
      </c>
      <c r="E1545" s="2" t="s">
        <v>1666</v>
      </c>
      <c r="F1545" s="2" t="s">
        <v>9</v>
      </c>
      <c r="G1545" s="6">
        <v>3343523</v>
      </c>
      <c r="H1545" s="119"/>
    </row>
    <row r="1546" spans="2:8" x14ac:dyDescent="0.25">
      <c r="B1546" s="2" t="s">
        <v>154</v>
      </c>
      <c r="C1546" s="2" t="s">
        <v>176</v>
      </c>
      <c r="D1546" s="2">
        <v>5306</v>
      </c>
      <c r="E1546" s="2" t="s">
        <v>1667</v>
      </c>
      <c r="F1546" s="2" t="s">
        <v>9</v>
      </c>
      <c r="G1546" s="6">
        <v>2250507</v>
      </c>
      <c r="H1546" s="119"/>
    </row>
    <row r="1547" spans="2:8" x14ac:dyDescent="0.25">
      <c r="B1547" s="2" t="s">
        <v>154</v>
      </c>
      <c r="C1547" s="2" t="s">
        <v>176</v>
      </c>
      <c r="D1547" s="2">
        <v>5307</v>
      </c>
      <c r="E1547" s="2" t="s">
        <v>1668</v>
      </c>
      <c r="F1547" s="2" t="s">
        <v>9</v>
      </c>
      <c r="G1547" s="6">
        <v>1573040</v>
      </c>
      <c r="H1547" s="119"/>
    </row>
    <row r="1548" spans="2:8" x14ac:dyDescent="0.25">
      <c r="B1548" s="2" t="s">
        <v>154</v>
      </c>
      <c r="C1548" s="2" t="s">
        <v>176</v>
      </c>
      <c r="D1548" s="2">
        <v>5308</v>
      </c>
      <c r="E1548" s="2" t="s">
        <v>1669</v>
      </c>
      <c r="F1548" s="2" t="s">
        <v>9</v>
      </c>
      <c r="G1548" s="6">
        <v>695891</v>
      </c>
      <c r="H1548" s="119"/>
    </row>
    <row r="1549" spans="2:8" x14ac:dyDescent="0.25">
      <c r="B1549" s="2" t="s">
        <v>154</v>
      </c>
      <c r="C1549" s="2" t="s">
        <v>176</v>
      </c>
      <c r="D1549" s="2">
        <v>5309</v>
      </c>
      <c r="E1549" s="2" t="s">
        <v>1670</v>
      </c>
      <c r="F1549" s="2" t="s">
        <v>9</v>
      </c>
      <c r="G1549" s="6">
        <v>1296722</v>
      </c>
      <c r="H1549" s="119"/>
    </row>
    <row r="1550" spans="2:8" x14ac:dyDescent="0.25">
      <c r="B1550" s="2" t="s">
        <v>154</v>
      </c>
      <c r="C1550" s="2" t="s">
        <v>176</v>
      </c>
      <c r="D1550" s="2">
        <v>5310</v>
      </c>
      <c r="E1550" s="2" t="s">
        <v>1671</v>
      </c>
      <c r="F1550" s="2" t="s">
        <v>9</v>
      </c>
      <c r="G1550" s="6">
        <v>1485099</v>
      </c>
      <c r="H1550" s="119"/>
    </row>
    <row r="1551" spans="2:8" x14ac:dyDescent="0.25">
      <c r="B1551" s="2" t="s">
        <v>154</v>
      </c>
      <c r="C1551" s="2" t="s">
        <v>176</v>
      </c>
      <c r="D1551" s="2">
        <v>5311</v>
      </c>
      <c r="E1551" s="2" t="s">
        <v>1672</v>
      </c>
      <c r="F1551" s="2" t="s">
        <v>9</v>
      </c>
      <c r="G1551" s="6">
        <v>9469667</v>
      </c>
      <c r="H1551" s="119"/>
    </row>
    <row r="1552" spans="2:8" x14ac:dyDescent="0.25">
      <c r="B1552" s="2" t="s">
        <v>154</v>
      </c>
      <c r="C1552" s="2" t="s">
        <v>223</v>
      </c>
      <c r="D1552" s="2">
        <v>5312</v>
      </c>
      <c r="E1552" s="2" t="s">
        <v>1673</v>
      </c>
      <c r="F1552" s="2" t="s">
        <v>159</v>
      </c>
      <c r="G1552" s="6">
        <v>501688</v>
      </c>
      <c r="H1552" s="119"/>
    </row>
    <row r="1553" spans="2:8" x14ac:dyDescent="0.25">
      <c r="B1553" s="2" t="s">
        <v>154</v>
      </c>
      <c r="C1553" s="2" t="s">
        <v>223</v>
      </c>
      <c r="D1553" s="2">
        <v>5313</v>
      </c>
      <c r="E1553" s="2" t="s">
        <v>1674</v>
      </c>
      <c r="F1553" s="2" t="s">
        <v>159</v>
      </c>
      <c r="G1553" s="6">
        <v>485010</v>
      </c>
      <c r="H1553" s="119"/>
    </row>
    <row r="1554" spans="2:8" x14ac:dyDescent="0.25">
      <c r="B1554" s="2" t="s">
        <v>154</v>
      </c>
      <c r="C1554" s="2" t="s">
        <v>174</v>
      </c>
      <c r="D1554" s="2">
        <v>5314</v>
      </c>
      <c r="E1554" s="2" t="s">
        <v>1675</v>
      </c>
      <c r="F1554" s="2" t="s">
        <v>12</v>
      </c>
      <c r="G1554" s="6">
        <v>468097</v>
      </c>
      <c r="H1554" s="119"/>
    </row>
    <row r="1555" spans="2:8" x14ac:dyDescent="0.25">
      <c r="B1555" s="2" t="s">
        <v>154</v>
      </c>
      <c r="C1555" s="2" t="s">
        <v>223</v>
      </c>
      <c r="D1555" s="2">
        <v>5315</v>
      </c>
      <c r="E1555" s="2" t="s">
        <v>1676</v>
      </c>
      <c r="F1555" s="2" t="s">
        <v>159</v>
      </c>
      <c r="G1555" s="6">
        <v>680644</v>
      </c>
      <c r="H1555" s="119"/>
    </row>
    <row r="1556" spans="2:8" x14ac:dyDescent="0.25">
      <c r="B1556" s="2" t="s">
        <v>154</v>
      </c>
      <c r="C1556" s="2" t="s">
        <v>164</v>
      </c>
      <c r="D1556" s="2">
        <v>5316</v>
      </c>
      <c r="E1556" s="2" t="s">
        <v>1677</v>
      </c>
      <c r="F1556" s="2" t="s">
        <v>9</v>
      </c>
      <c r="G1556" s="6">
        <v>968423</v>
      </c>
      <c r="H1556" s="119"/>
    </row>
    <row r="1557" spans="2:8" x14ac:dyDescent="0.25">
      <c r="B1557" s="2" t="s">
        <v>154</v>
      </c>
      <c r="C1557" s="2" t="s">
        <v>223</v>
      </c>
      <c r="D1557" s="2">
        <v>5317</v>
      </c>
      <c r="E1557" s="2" t="s">
        <v>1678</v>
      </c>
      <c r="F1557" s="2" t="s">
        <v>159</v>
      </c>
      <c r="G1557" s="6">
        <v>733568</v>
      </c>
      <c r="H1557" s="119"/>
    </row>
    <row r="1558" spans="2:8" x14ac:dyDescent="0.25">
      <c r="B1558" s="2" t="s">
        <v>154</v>
      </c>
      <c r="C1558" s="2" t="s">
        <v>176</v>
      </c>
      <c r="D1558" s="2">
        <v>5318</v>
      </c>
      <c r="E1558" s="2" t="s">
        <v>1679</v>
      </c>
      <c r="F1558" s="2" t="s">
        <v>9</v>
      </c>
      <c r="G1558" s="6">
        <v>20451024</v>
      </c>
      <c r="H1558" s="119"/>
    </row>
    <row r="1559" spans="2:8" x14ac:dyDescent="0.25">
      <c r="B1559" s="2" t="s">
        <v>154</v>
      </c>
      <c r="C1559" s="2" t="s">
        <v>176</v>
      </c>
      <c r="D1559" s="2">
        <v>5319</v>
      </c>
      <c r="E1559" s="2" t="s">
        <v>1680</v>
      </c>
      <c r="F1559" s="2" t="s">
        <v>9</v>
      </c>
      <c r="G1559" s="6">
        <v>21849390</v>
      </c>
      <c r="H1559" s="119"/>
    </row>
    <row r="1560" spans="2:8" x14ac:dyDescent="0.25">
      <c r="B1560" s="2" t="s">
        <v>154</v>
      </c>
      <c r="C1560" s="2" t="s">
        <v>216</v>
      </c>
      <c r="D1560" s="2">
        <v>5320</v>
      </c>
      <c r="E1560" s="2" t="s">
        <v>1681</v>
      </c>
      <c r="F1560" s="2" t="s">
        <v>12</v>
      </c>
      <c r="G1560" s="6">
        <v>391267</v>
      </c>
      <c r="H1560" s="119"/>
    </row>
    <row r="1561" spans="2:8" x14ac:dyDescent="0.25">
      <c r="B1561" s="2" t="s">
        <v>154</v>
      </c>
      <c r="C1561" s="2" t="s">
        <v>216</v>
      </c>
      <c r="D1561" s="2">
        <v>5321</v>
      </c>
      <c r="E1561" s="2" t="s">
        <v>1682</v>
      </c>
      <c r="F1561" s="2" t="s">
        <v>12</v>
      </c>
      <c r="G1561" s="6">
        <v>456116</v>
      </c>
      <c r="H1561" s="119"/>
    </row>
    <row r="1562" spans="2:8" x14ac:dyDescent="0.25">
      <c r="B1562" s="2" t="s">
        <v>154</v>
      </c>
      <c r="C1562" s="2" t="s">
        <v>216</v>
      </c>
      <c r="D1562" s="2">
        <v>5322</v>
      </c>
      <c r="E1562" s="2" t="s">
        <v>1683</v>
      </c>
      <c r="F1562" s="2" t="s">
        <v>12</v>
      </c>
      <c r="G1562" s="6">
        <v>518328</v>
      </c>
      <c r="H1562" s="119"/>
    </row>
    <row r="1563" spans="2:8" x14ac:dyDescent="0.25">
      <c r="B1563" s="2" t="s">
        <v>154</v>
      </c>
      <c r="C1563" s="2" t="s">
        <v>216</v>
      </c>
      <c r="D1563" s="2">
        <v>5323</v>
      </c>
      <c r="E1563" s="2" t="s">
        <v>1684</v>
      </c>
      <c r="F1563" s="2" t="s">
        <v>12</v>
      </c>
      <c r="G1563" s="6">
        <v>654985</v>
      </c>
      <c r="H1563" s="119"/>
    </row>
    <row r="1564" spans="2:8" x14ac:dyDescent="0.25">
      <c r="B1564" s="2" t="s">
        <v>154</v>
      </c>
      <c r="C1564" s="2" t="s">
        <v>216</v>
      </c>
      <c r="D1564" s="2">
        <v>5324</v>
      </c>
      <c r="E1564" s="2" t="s">
        <v>1685</v>
      </c>
      <c r="F1564" s="2" t="s">
        <v>12</v>
      </c>
      <c r="G1564" s="6">
        <v>726667</v>
      </c>
      <c r="H1564" s="119"/>
    </row>
    <row r="1565" spans="2:8" x14ac:dyDescent="0.25">
      <c r="B1565" s="2" t="s">
        <v>154</v>
      </c>
      <c r="C1565" s="2" t="s">
        <v>216</v>
      </c>
      <c r="D1565" s="2">
        <v>5325</v>
      </c>
      <c r="E1565" s="2" t="s">
        <v>1686</v>
      </c>
      <c r="F1565" s="2" t="s">
        <v>12</v>
      </c>
      <c r="G1565" s="6">
        <v>838513</v>
      </c>
      <c r="H1565" s="119"/>
    </row>
    <row r="1566" spans="2:8" x14ac:dyDescent="0.25">
      <c r="B1566" s="2" t="s">
        <v>154</v>
      </c>
      <c r="C1566" s="2" t="s">
        <v>216</v>
      </c>
      <c r="D1566" s="2">
        <v>5326</v>
      </c>
      <c r="E1566" s="2" t="s">
        <v>1687</v>
      </c>
      <c r="F1566" s="2" t="s">
        <v>12</v>
      </c>
      <c r="G1566" s="6">
        <v>4688893</v>
      </c>
      <c r="H1566" s="119"/>
    </row>
    <row r="1567" spans="2:8" x14ac:dyDescent="0.25">
      <c r="B1567" s="2" t="s">
        <v>154</v>
      </c>
      <c r="C1567" s="2" t="s">
        <v>216</v>
      </c>
      <c r="D1567" s="2">
        <v>5327</v>
      </c>
      <c r="E1567" s="2" t="s">
        <v>1688</v>
      </c>
      <c r="F1567" s="2" t="s">
        <v>12</v>
      </c>
      <c r="G1567" s="6">
        <v>4981215</v>
      </c>
      <c r="H1567" s="119"/>
    </row>
    <row r="1568" spans="2:8" x14ac:dyDescent="0.25">
      <c r="B1568" s="2" t="s">
        <v>154</v>
      </c>
      <c r="C1568" s="2" t="s">
        <v>176</v>
      </c>
      <c r="D1568" s="2">
        <v>5328</v>
      </c>
      <c r="E1568" s="2" t="s">
        <v>1689</v>
      </c>
      <c r="F1568" s="2" t="s">
        <v>9</v>
      </c>
      <c r="G1568" s="6">
        <v>6449237</v>
      </c>
      <c r="H1568" s="119"/>
    </row>
    <row r="1569" spans="2:8" x14ac:dyDescent="0.25">
      <c r="B1569" s="2" t="s">
        <v>154</v>
      </c>
      <c r="C1569" s="2" t="s">
        <v>176</v>
      </c>
      <c r="D1569" s="2">
        <v>5329</v>
      </c>
      <c r="E1569" s="2" t="s">
        <v>1690</v>
      </c>
      <c r="F1569" s="2" t="s">
        <v>9</v>
      </c>
      <c r="G1569" s="6">
        <v>8524393</v>
      </c>
      <c r="H1569" s="119"/>
    </row>
    <row r="1570" spans="2:8" x14ac:dyDescent="0.25">
      <c r="B1570" s="2" t="s">
        <v>154</v>
      </c>
      <c r="C1570" s="2" t="s">
        <v>176</v>
      </c>
      <c r="D1570" s="2">
        <v>5330</v>
      </c>
      <c r="E1570" s="2" t="s">
        <v>1691</v>
      </c>
      <c r="F1570" s="2" t="s">
        <v>9</v>
      </c>
      <c r="G1570" s="6">
        <v>9160299</v>
      </c>
      <c r="H1570" s="119"/>
    </row>
    <row r="1571" spans="2:8" x14ac:dyDescent="0.25">
      <c r="B1571" s="2" t="s">
        <v>154</v>
      </c>
      <c r="C1571" s="2" t="s">
        <v>176</v>
      </c>
      <c r="D1571" s="2">
        <v>5331</v>
      </c>
      <c r="E1571" s="2" t="s">
        <v>1692</v>
      </c>
      <c r="F1571" s="2" t="s">
        <v>9</v>
      </c>
      <c r="G1571" s="6">
        <v>9717779</v>
      </c>
      <c r="H1571" s="119"/>
    </row>
    <row r="1572" spans="2:8" x14ac:dyDescent="0.25">
      <c r="B1572" s="2" t="s">
        <v>154</v>
      </c>
      <c r="C1572" s="2" t="s">
        <v>176</v>
      </c>
      <c r="D1572" s="2">
        <v>5332</v>
      </c>
      <c r="E1572" s="2" t="s">
        <v>1693</v>
      </c>
      <c r="F1572" s="2" t="s">
        <v>9</v>
      </c>
      <c r="G1572" s="6">
        <v>15025695</v>
      </c>
      <c r="H1572" s="119"/>
    </row>
    <row r="1573" spans="2:8" x14ac:dyDescent="0.25">
      <c r="B1573" s="2" t="s">
        <v>154</v>
      </c>
      <c r="C1573" s="2" t="s">
        <v>176</v>
      </c>
      <c r="D1573" s="2">
        <v>5333</v>
      </c>
      <c r="E1573" s="2" t="s">
        <v>1694</v>
      </c>
      <c r="F1573" s="2" t="s">
        <v>9</v>
      </c>
      <c r="G1573" s="6">
        <v>12278187</v>
      </c>
      <c r="H1573" s="119"/>
    </row>
    <row r="1574" spans="2:8" x14ac:dyDescent="0.25">
      <c r="B1574" s="2" t="s">
        <v>154</v>
      </c>
      <c r="C1574" s="2" t="s">
        <v>176</v>
      </c>
      <c r="D1574" s="2">
        <v>5334</v>
      </c>
      <c r="E1574" s="2" t="s">
        <v>1695</v>
      </c>
      <c r="F1574" s="2" t="s">
        <v>9</v>
      </c>
      <c r="G1574" s="6">
        <v>13072673</v>
      </c>
      <c r="H1574" s="119"/>
    </row>
    <row r="1575" spans="2:8" x14ac:dyDescent="0.25">
      <c r="B1575" s="2" t="s">
        <v>154</v>
      </c>
      <c r="C1575" s="2" t="s">
        <v>176</v>
      </c>
      <c r="D1575" s="2">
        <v>5335</v>
      </c>
      <c r="E1575" s="2" t="s">
        <v>1696</v>
      </c>
      <c r="F1575" s="2" t="s">
        <v>9</v>
      </c>
      <c r="G1575" s="6">
        <v>15003864</v>
      </c>
      <c r="H1575" s="119"/>
    </row>
    <row r="1576" spans="2:8" x14ac:dyDescent="0.25">
      <c r="B1576" s="2" t="s">
        <v>154</v>
      </c>
      <c r="C1576" s="2" t="s">
        <v>176</v>
      </c>
      <c r="D1576" s="2">
        <v>5336</v>
      </c>
      <c r="E1576" s="2" t="s">
        <v>1697</v>
      </c>
      <c r="F1576" s="2" t="s">
        <v>9</v>
      </c>
      <c r="G1576" s="6">
        <v>18790742</v>
      </c>
      <c r="H1576" s="119"/>
    </row>
    <row r="1577" spans="2:8" x14ac:dyDescent="0.25">
      <c r="B1577" s="2" t="s">
        <v>154</v>
      </c>
      <c r="C1577" s="2" t="s">
        <v>1356</v>
      </c>
      <c r="D1577" s="2">
        <v>5338</v>
      </c>
      <c r="E1577" s="2" t="s">
        <v>1698</v>
      </c>
      <c r="F1577" s="2" t="s">
        <v>9</v>
      </c>
      <c r="G1577" s="6">
        <v>1035497</v>
      </c>
      <c r="H1577" s="119"/>
    </row>
    <row r="1578" spans="2:8" x14ac:dyDescent="0.25">
      <c r="B1578" s="2" t="s">
        <v>154</v>
      </c>
      <c r="C1578" s="2" t="s">
        <v>216</v>
      </c>
      <c r="D1578" s="2">
        <v>5339</v>
      </c>
      <c r="E1578" s="2" t="s">
        <v>1699</v>
      </c>
      <c r="F1578" s="2" t="s">
        <v>9</v>
      </c>
      <c r="G1578" s="6">
        <v>297249</v>
      </c>
      <c r="H1578" s="119"/>
    </row>
    <row r="1579" spans="2:8" x14ac:dyDescent="0.25">
      <c r="B1579" s="2" t="s">
        <v>154</v>
      </c>
      <c r="C1579" s="2" t="s">
        <v>164</v>
      </c>
      <c r="D1579" s="2">
        <v>5340</v>
      </c>
      <c r="E1579" s="2" t="s">
        <v>1700</v>
      </c>
      <c r="F1579" s="2" t="s">
        <v>9</v>
      </c>
      <c r="G1579" s="6">
        <v>1314919</v>
      </c>
      <c r="H1579" s="119"/>
    </row>
    <row r="1580" spans="2:8" x14ac:dyDescent="0.25">
      <c r="B1580" s="2" t="s">
        <v>154</v>
      </c>
      <c r="C1580" s="2" t="s">
        <v>164</v>
      </c>
      <c r="D1580" s="2">
        <v>5341</v>
      </c>
      <c r="E1580" s="2" t="s">
        <v>1701</v>
      </c>
      <c r="F1580" s="2" t="s">
        <v>9</v>
      </c>
      <c r="G1580" s="6">
        <v>347828</v>
      </c>
      <c r="H1580" s="119"/>
    </row>
    <row r="1581" spans="2:8" x14ac:dyDescent="0.25">
      <c r="B1581" s="2" t="s">
        <v>154</v>
      </c>
      <c r="C1581" s="2" t="s">
        <v>187</v>
      </c>
      <c r="D1581" s="2">
        <v>5342</v>
      </c>
      <c r="E1581" s="2" t="s">
        <v>1702</v>
      </c>
      <c r="F1581" s="2" t="s">
        <v>9</v>
      </c>
      <c r="G1581" s="6">
        <v>95381</v>
      </c>
      <c r="H1581" s="119"/>
    </row>
    <row r="1582" spans="2:8" x14ac:dyDescent="0.25">
      <c r="B1582" s="2" t="s">
        <v>154</v>
      </c>
      <c r="C1582" s="2" t="s">
        <v>187</v>
      </c>
      <c r="D1582" s="2">
        <v>5343</v>
      </c>
      <c r="E1582" s="2" t="s">
        <v>1703</v>
      </c>
      <c r="F1582" s="2" t="s">
        <v>9</v>
      </c>
      <c r="G1582" s="6">
        <v>589050</v>
      </c>
      <c r="H1582" s="119"/>
    </row>
    <row r="1583" spans="2:8" x14ac:dyDescent="0.25">
      <c r="B1583" s="2" t="s">
        <v>154</v>
      </c>
      <c r="C1583" s="2" t="s">
        <v>693</v>
      </c>
      <c r="D1583" s="2">
        <v>5344</v>
      </c>
      <c r="E1583" s="2" t="s">
        <v>1704</v>
      </c>
      <c r="F1583" s="2" t="s">
        <v>18</v>
      </c>
      <c r="G1583" s="6">
        <v>11765</v>
      </c>
      <c r="H1583" s="119"/>
    </row>
    <row r="1584" spans="2:8" x14ac:dyDescent="0.25">
      <c r="B1584" s="2" t="s">
        <v>154</v>
      </c>
      <c r="C1584" s="2" t="s">
        <v>391</v>
      </c>
      <c r="D1584" s="2">
        <v>5345</v>
      </c>
      <c r="E1584" s="2" t="s">
        <v>1705</v>
      </c>
      <c r="F1584" s="2" t="s">
        <v>159</v>
      </c>
      <c r="G1584" s="6">
        <v>122019</v>
      </c>
      <c r="H1584" s="119"/>
    </row>
    <row r="1585" spans="2:8" x14ac:dyDescent="0.25">
      <c r="B1585" s="2" t="s">
        <v>154</v>
      </c>
      <c r="C1585" s="2" t="s">
        <v>391</v>
      </c>
      <c r="D1585" s="2">
        <v>5346</v>
      </c>
      <c r="E1585" s="2" t="s">
        <v>1706</v>
      </c>
      <c r="F1585" s="2" t="s">
        <v>159</v>
      </c>
      <c r="G1585" s="6">
        <v>126222</v>
      </c>
      <c r="H1585" s="119"/>
    </row>
    <row r="1586" spans="2:8" x14ac:dyDescent="0.25">
      <c r="B1586" s="2" t="s">
        <v>154</v>
      </c>
      <c r="C1586" s="2" t="s">
        <v>391</v>
      </c>
      <c r="D1586" s="2">
        <v>5347</v>
      </c>
      <c r="E1586" s="2" t="s">
        <v>1707</v>
      </c>
      <c r="F1586" s="2" t="s">
        <v>159</v>
      </c>
      <c r="G1586" s="6">
        <v>173085</v>
      </c>
      <c r="H1586" s="119"/>
    </row>
    <row r="1587" spans="2:8" x14ac:dyDescent="0.25">
      <c r="B1587" s="2" t="s">
        <v>154</v>
      </c>
      <c r="C1587" s="2" t="s">
        <v>391</v>
      </c>
      <c r="D1587" s="2">
        <v>5348</v>
      </c>
      <c r="E1587" s="2" t="s">
        <v>1708</v>
      </c>
      <c r="F1587" s="2" t="s">
        <v>159</v>
      </c>
      <c r="G1587" s="6">
        <v>180207</v>
      </c>
      <c r="H1587" s="119"/>
    </row>
    <row r="1588" spans="2:8" x14ac:dyDescent="0.25">
      <c r="B1588" s="2" t="s">
        <v>154</v>
      </c>
      <c r="C1588" s="2" t="s">
        <v>391</v>
      </c>
      <c r="D1588" s="2">
        <v>5349</v>
      </c>
      <c r="E1588" s="2" t="s">
        <v>1709</v>
      </c>
      <c r="F1588" s="2" t="s">
        <v>159</v>
      </c>
      <c r="G1588" s="6">
        <v>187330</v>
      </c>
      <c r="H1588" s="119"/>
    </row>
    <row r="1589" spans="2:8" x14ac:dyDescent="0.25">
      <c r="B1589" s="2" t="s">
        <v>154</v>
      </c>
      <c r="C1589" s="2" t="s">
        <v>391</v>
      </c>
      <c r="D1589" s="2">
        <v>5350</v>
      </c>
      <c r="E1589" s="2" t="s">
        <v>1710</v>
      </c>
      <c r="F1589" s="2" t="s">
        <v>159</v>
      </c>
      <c r="G1589" s="6">
        <v>206816</v>
      </c>
      <c r="H1589" s="119"/>
    </row>
    <row r="1590" spans="2:8" x14ac:dyDescent="0.25">
      <c r="B1590" s="2" t="s">
        <v>154</v>
      </c>
      <c r="C1590" s="2" t="s">
        <v>391</v>
      </c>
      <c r="D1590" s="2">
        <v>5351</v>
      </c>
      <c r="E1590" s="2" t="s">
        <v>1711</v>
      </c>
      <c r="F1590" s="2" t="s">
        <v>159</v>
      </c>
      <c r="G1590" s="6">
        <v>213938</v>
      </c>
      <c r="H1590" s="119"/>
    </row>
    <row r="1591" spans="2:8" x14ac:dyDescent="0.25">
      <c r="B1591" s="2" t="s">
        <v>154</v>
      </c>
      <c r="C1591" s="2" t="s">
        <v>391</v>
      </c>
      <c r="D1591" s="2">
        <v>5352</v>
      </c>
      <c r="E1591" s="2" t="s">
        <v>1712</v>
      </c>
      <c r="F1591" s="2" t="s">
        <v>159</v>
      </c>
      <c r="G1591" s="6">
        <v>221061</v>
      </c>
      <c r="H1591" s="119"/>
    </row>
    <row r="1592" spans="2:8" x14ac:dyDescent="0.25">
      <c r="B1592" s="2" t="s">
        <v>154</v>
      </c>
      <c r="C1592" s="2" t="s">
        <v>391</v>
      </c>
      <c r="D1592" s="2">
        <v>5353</v>
      </c>
      <c r="E1592" s="2" t="s">
        <v>1713</v>
      </c>
      <c r="F1592" s="2" t="s">
        <v>159</v>
      </c>
      <c r="G1592" s="6">
        <v>240547</v>
      </c>
      <c r="H1592" s="119"/>
    </row>
    <row r="1593" spans="2:8" x14ac:dyDescent="0.25">
      <c r="B1593" s="2" t="s">
        <v>154</v>
      </c>
      <c r="C1593" s="2" t="s">
        <v>391</v>
      </c>
      <c r="D1593" s="2">
        <v>5354</v>
      </c>
      <c r="E1593" s="2" t="s">
        <v>1714</v>
      </c>
      <c r="F1593" s="2" t="s">
        <v>159</v>
      </c>
      <c r="G1593" s="6">
        <v>247669</v>
      </c>
      <c r="H1593" s="119"/>
    </row>
    <row r="1594" spans="2:8" x14ac:dyDescent="0.25">
      <c r="B1594" s="2" t="s">
        <v>154</v>
      </c>
      <c r="C1594" s="2" t="s">
        <v>391</v>
      </c>
      <c r="D1594" s="2">
        <v>5355</v>
      </c>
      <c r="E1594" s="2" t="s">
        <v>1715</v>
      </c>
      <c r="F1594" s="2" t="s">
        <v>159</v>
      </c>
      <c r="G1594" s="6">
        <v>254792</v>
      </c>
      <c r="H1594" s="119"/>
    </row>
    <row r="1595" spans="2:8" x14ac:dyDescent="0.25">
      <c r="B1595" s="2" t="s">
        <v>154</v>
      </c>
      <c r="C1595" s="2" t="s">
        <v>391</v>
      </c>
      <c r="D1595" s="2">
        <v>5356</v>
      </c>
      <c r="E1595" s="2" t="s">
        <v>1716</v>
      </c>
      <c r="F1595" s="2" t="s">
        <v>159</v>
      </c>
      <c r="G1595" s="6">
        <v>107280</v>
      </c>
      <c r="H1595" s="119"/>
    </row>
    <row r="1596" spans="2:8" x14ac:dyDescent="0.25">
      <c r="B1596" s="2" t="s">
        <v>154</v>
      </c>
      <c r="C1596" s="2" t="s">
        <v>391</v>
      </c>
      <c r="D1596" s="2">
        <v>5357</v>
      </c>
      <c r="E1596" s="2" t="s">
        <v>1717</v>
      </c>
      <c r="F1596" s="2" t="s">
        <v>159</v>
      </c>
      <c r="G1596" s="6">
        <v>121525</v>
      </c>
      <c r="H1596" s="119"/>
    </row>
    <row r="1597" spans="2:8" x14ac:dyDescent="0.25">
      <c r="B1597" s="2" t="s">
        <v>154</v>
      </c>
      <c r="C1597" s="2" t="s">
        <v>391</v>
      </c>
      <c r="D1597" s="2">
        <v>5358</v>
      </c>
      <c r="E1597" s="2" t="s">
        <v>1718</v>
      </c>
      <c r="F1597" s="2" t="s">
        <v>159</v>
      </c>
      <c r="G1597" s="6">
        <v>135771</v>
      </c>
      <c r="H1597" s="119"/>
    </row>
    <row r="1598" spans="2:8" x14ac:dyDescent="0.25">
      <c r="B1598" s="2" t="s">
        <v>154</v>
      </c>
      <c r="C1598" s="2" t="s">
        <v>391</v>
      </c>
      <c r="D1598" s="2">
        <v>5359</v>
      </c>
      <c r="E1598" s="2" t="s">
        <v>1719</v>
      </c>
      <c r="F1598" s="2" t="s">
        <v>159</v>
      </c>
      <c r="G1598" s="6">
        <v>150016</v>
      </c>
      <c r="H1598" s="119"/>
    </row>
    <row r="1599" spans="2:8" x14ac:dyDescent="0.25">
      <c r="B1599" s="2" t="s">
        <v>154</v>
      </c>
      <c r="C1599" s="2" t="s">
        <v>542</v>
      </c>
      <c r="D1599" s="2">
        <v>5360</v>
      </c>
      <c r="E1599" s="2" t="s">
        <v>1720</v>
      </c>
      <c r="F1599" s="2" t="s">
        <v>838</v>
      </c>
      <c r="G1599" s="6">
        <v>148215</v>
      </c>
      <c r="H1599" s="119"/>
    </row>
    <row r="1600" spans="2:8" x14ac:dyDescent="0.25">
      <c r="B1600" s="2" t="s">
        <v>154</v>
      </c>
      <c r="C1600" s="2" t="s">
        <v>542</v>
      </c>
      <c r="D1600" s="2">
        <v>5361</v>
      </c>
      <c r="E1600" s="2" t="s">
        <v>1721</v>
      </c>
      <c r="F1600" s="2" t="s">
        <v>159</v>
      </c>
      <c r="G1600" s="6">
        <v>11421</v>
      </c>
      <c r="H1600" s="119"/>
    </row>
    <row r="1601" spans="2:8" x14ac:dyDescent="0.25">
      <c r="B1601" s="2" t="s">
        <v>154</v>
      </c>
      <c r="C1601" s="2" t="s">
        <v>542</v>
      </c>
      <c r="D1601" s="2">
        <v>5362</v>
      </c>
      <c r="E1601" s="2" t="s">
        <v>1722</v>
      </c>
      <c r="F1601" s="2" t="s">
        <v>159</v>
      </c>
      <c r="G1601" s="6">
        <v>192745</v>
      </c>
      <c r="H1601" s="119"/>
    </row>
    <row r="1602" spans="2:8" x14ac:dyDescent="0.25">
      <c r="B1602" s="2" t="s">
        <v>154</v>
      </c>
      <c r="C1602" s="2" t="s">
        <v>542</v>
      </c>
      <c r="D1602" s="2">
        <v>5363</v>
      </c>
      <c r="E1602" s="2" t="s">
        <v>1723</v>
      </c>
      <c r="F1602" s="2" t="s">
        <v>159</v>
      </c>
      <c r="G1602" s="6">
        <v>183232</v>
      </c>
      <c r="H1602" s="119"/>
    </row>
    <row r="1603" spans="2:8" x14ac:dyDescent="0.25">
      <c r="B1603" s="2" t="s">
        <v>154</v>
      </c>
      <c r="C1603" s="2" t="s">
        <v>542</v>
      </c>
      <c r="D1603" s="2">
        <v>5364</v>
      </c>
      <c r="E1603" s="2" t="s">
        <v>1724</v>
      </c>
      <c r="F1603" s="2" t="s">
        <v>159</v>
      </c>
      <c r="G1603" s="6">
        <v>179591</v>
      </c>
      <c r="H1603" s="119"/>
    </row>
    <row r="1604" spans="2:8" x14ac:dyDescent="0.25">
      <c r="B1604" s="2" t="s">
        <v>154</v>
      </c>
      <c r="C1604" s="2" t="s">
        <v>1347</v>
      </c>
      <c r="D1604" s="2">
        <v>5365</v>
      </c>
      <c r="E1604" s="2" t="s">
        <v>1725</v>
      </c>
      <c r="F1604" s="2" t="s">
        <v>18</v>
      </c>
      <c r="G1604" s="6">
        <v>22505</v>
      </c>
      <c r="H1604" s="119"/>
    </row>
    <row r="1605" spans="2:8" x14ac:dyDescent="0.25">
      <c r="B1605" s="2" t="s">
        <v>154</v>
      </c>
      <c r="C1605" s="2" t="s">
        <v>1347</v>
      </c>
      <c r="D1605" s="2">
        <v>5366</v>
      </c>
      <c r="E1605" s="2" t="s">
        <v>1726</v>
      </c>
      <c r="F1605" s="2" t="s">
        <v>18</v>
      </c>
      <c r="G1605" s="6">
        <v>2003</v>
      </c>
      <c r="H1605" s="119"/>
    </row>
    <row r="1606" spans="2:8" x14ac:dyDescent="0.25">
      <c r="B1606" s="2" t="s">
        <v>154</v>
      </c>
      <c r="C1606" s="2" t="s">
        <v>187</v>
      </c>
      <c r="D1606" s="2">
        <v>5367</v>
      </c>
      <c r="E1606" s="2" t="s">
        <v>1727</v>
      </c>
      <c r="F1606" s="2" t="s">
        <v>9</v>
      </c>
      <c r="G1606" s="6">
        <v>6848</v>
      </c>
      <c r="H1606" s="119"/>
    </row>
    <row r="1607" spans="2:8" x14ac:dyDescent="0.25">
      <c r="B1607" s="2" t="s">
        <v>154</v>
      </c>
      <c r="C1607" s="2" t="s">
        <v>1507</v>
      </c>
      <c r="D1607" s="2">
        <v>5368</v>
      </c>
      <c r="E1607" s="2" t="s">
        <v>1728</v>
      </c>
      <c r="F1607" s="2" t="s">
        <v>18</v>
      </c>
      <c r="G1607" s="6">
        <v>15128</v>
      </c>
      <c r="H1607" s="119"/>
    </row>
    <row r="1608" spans="2:8" x14ac:dyDescent="0.25">
      <c r="B1608" s="2" t="s">
        <v>154</v>
      </c>
      <c r="C1608" s="2" t="s">
        <v>564</v>
      </c>
      <c r="D1608" s="2">
        <v>5369</v>
      </c>
      <c r="E1608" s="2" t="s">
        <v>1729</v>
      </c>
      <c r="F1608" s="2" t="s">
        <v>9</v>
      </c>
      <c r="G1608" s="6">
        <v>2906</v>
      </c>
      <c r="H1608" s="119"/>
    </row>
    <row r="1609" spans="2:8" x14ac:dyDescent="0.25">
      <c r="B1609" s="2" t="s">
        <v>154</v>
      </c>
      <c r="C1609" s="2" t="s">
        <v>564</v>
      </c>
      <c r="D1609" s="2">
        <v>5370</v>
      </c>
      <c r="E1609" s="2" t="s">
        <v>1730</v>
      </c>
      <c r="F1609" s="2" t="s">
        <v>18</v>
      </c>
      <c r="G1609" s="6">
        <v>6838</v>
      </c>
      <c r="H1609" s="119"/>
    </row>
    <row r="1610" spans="2:8" x14ac:dyDescent="0.25">
      <c r="B1610" s="2" t="s">
        <v>154</v>
      </c>
      <c r="C1610" s="2" t="s">
        <v>1731</v>
      </c>
      <c r="D1610" s="2">
        <v>5371</v>
      </c>
      <c r="E1610" s="2" t="s">
        <v>1732</v>
      </c>
      <c r="F1610" s="2" t="s">
        <v>18</v>
      </c>
      <c r="G1610" s="6">
        <v>45347</v>
      </c>
      <c r="H1610" s="119"/>
    </row>
    <row r="1611" spans="2:8" x14ac:dyDescent="0.25">
      <c r="B1611" s="2" t="s">
        <v>154</v>
      </c>
      <c r="C1611" s="2" t="s">
        <v>216</v>
      </c>
      <c r="D1611" s="2">
        <v>5372</v>
      </c>
      <c r="E1611" s="2" t="s">
        <v>1733</v>
      </c>
      <c r="F1611" s="2" t="s">
        <v>9</v>
      </c>
      <c r="G1611" s="6">
        <v>149386</v>
      </c>
      <c r="H1611" s="119"/>
    </row>
    <row r="1612" spans="2:8" x14ac:dyDescent="0.25">
      <c r="B1612" s="2" t="s">
        <v>154</v>
      </c>
      <c r="C1612" s="2" t="s">
        <v>522</v>
      </c>
      <c r="D1612" s="2">
        <v>5373</v>
      </c>
      <c r="E1612" s="2" t="s">
        <v>1734</v>
      </c>
      <c r="F1612" s="2" t="s">
        <v>9</v>
      </c>
      <c r="G1612" s="6">
        <v>22544363</v>
      </c>
      <c r="H1612" s="119"/>
    </row>
    <row r="1613" spans="2:8" x14ac:dyDescent="0.25">
      <c r="B1613" s="2" t="s">
        <v>154</v>
      </c>
      <c r="C1613" s="2" t="s">
        <v>542</v>
      </c>
      <c r="D1613" s="2">
        <v>5374</v>
      </c>
      <c r="E1613" s="2" t="s">
        <v>1735</v>
      </c>
      <c r="F1613" s="2" t="s">
        <v>159</v>
      </c>
      <c r="G1613" s="6">
        <v>115647</v>
      </c>
      <c r="H1613" s="119"/>
    </row>
    <row r="1614" spans="2:8" x14ac:dyDescent="0.25">
      <c r="B1614" s="2" t="s">
        <v>154</v>
      </c>
      <c r="C1614" s="2" t="s">
        <v>542</v>
      </c>
      <c r="D1614" s="2">
        <v>5375</v>
      </c>
      <c r="E1614" s="2" t="s">
        <v>1736</v>
      </c>
      <c r="F1614" s="2" t="s">
        <v>159</v>
      </c>
      <c r="G1614" s="6">
        <v>143317</v>
      </c>
      <c r="H1614" s="119"/>
    </row>
    <row r="1615" spans="2:8" x14ac:dyDescent="0.25">
      <c r="B1615" s="2" t="s">
        <v>154</v>
      </c>
      <c r="C1615" s="2" t="s">
        <v>547</v>
      </c>
      <c r="D1615" s="2">
        <v>5376</v>
      </c>
      <c r="E1615" s="2" t="s">
        <v>1737</v>
      </c>
      <c r="F1615" s="2" t="s">
        <v>549</v>
      </c>
      <c r="G1615" s="6">
        <v>296637</v>
      </c>
      <c r="H1615" s="119"/>
    </row>
    <row r="1616" spans="2:8" x14ac:dyDescent="0.25">
      <c r="B1616" s="2" t="s">
        <v>154</v>
      </c>
      <c r="C1616" s="2" t="s">
        <v>542</v>
      </c>
      <c r="D1616" s="2">
        <v>5377</v>
      </c>
      <c r="E1616" s="2" t="s">
        <v>1738</v>
      </c>
      <c r="F1616" s="2" t="s">
        <v>159</v>
      </c>
      <c r="G1616" s="6">
        <v>173201</v>
      </c>
      <c r="H1616" s="119"/>
    </row>
    <row r="1617" spans="2:8" x14ac:dyDescent="0.25">
      <c r="B1617" s="2" t="s">
        <v>154</v>
      </c>
      <c r="C1617" s="2" t="s">
        <v>542</v>
      </c>
      <c r="D1617" s="2">
        <v>5378</v>
      </c>
      <c r="E1617" s="2" t="s">
        <v>1739</v>
      </c>
      <c r="F1617" s="2" t="s">
        <v>159</v>
      </c>
      <c r="G1617" s="6">
        <v>190548</v>
      </c>
      <c r="H1617" s="119"/>
    </row>
    <row r="1618" spans="2:8" x14ac:dyDescent="0.25">
      <c r="B1618" s="2" t="s">
        <v>154</v>
      </c>
      <c r="C1618" s="2" t="s">
        <v>166</v>
      </c>
      <c r="D1618" s="2">
        <v>5380</v>
      </c>
      <c r="E1618" s="2" t="s">
        <v>1740</v>
      </c>
      <c r="F1618" s="2" t="s">
        <v>159</v>
      </c>
      <c r="G1618" s="6">
        <v>19773</v>
      </c>
      <c r="H1618" s="119"/>
    </row>
    <row r="1619" spans="2:8" x14ac:dyDescent="0.25">
      <c r="B1619" s="2" t="s">
        <v>154</v>
      </c>
      <c r="C1619" s="2" t="s">
        <v>1058</v>
      </c>
      <c r="D1619" s="2">
        <v>5381</v>
      </c>
      <c r="E1619" s="2" t="s">
        <v>1741</v>
      </c>
      <c r="F1619" s="2" t="s">
        <v>12</v>
      </c>
      <c r="G1619" s="6">
        <v>282127</v>
      </c>
      <c r="H1619" s="119"/>
    </row>
    <row r="1620" spans="2:8" x14ac:dyDescent="0.25">
      <c r="B1620" s="2" t="s">
        <v>154</v>
      </c>
      <c r="C1620" s="2" t="s">
        <v>1058</v>
      </c>
      <c r="D1620" s="2">
        <v>5382</v>
      </c>
      <c r="E1620" s="2" t="s">
        <v>1742</v>
      </c>
      <c r="F1620" s="2" t="s">
        <v>12</v>
      </c>
      <c r="G1620" s="6">
        <v>67359</v>
      </c>
      <c r="H1620" s="119"/>
    </row>
    <row r="1621" spans="2:8" x14ac:dyDescent="0.25">
      <c r="B1621" s="2" t="s">
        <v>154</v>
      </c>
      <c r="C1621" s="2" t="s">
        <v>209</v>
      </c>
      <c r="D1621" s="2">
        <v>5383</v>
      </c>
      <c r="E1621" s="2" t="s">
        <v>1743</v>
      </c>
      <c r="F1621" s="2" t="s">
        <v>12</v>
      </c>
      <c r="G1621" s="6">
        <v>4581</v>
      </c>
      <c r="H1621" s="119"/>
    </row>
    <row r="1622" spans="2:8" x14ac:dyDescent="0.25">
      <c r="B1622" s="2" t="s">
        <v>154</v>
      </c>
      <c r="C1622" s="2" t="s">
        <v>1058</v>
      </c>
      <c r="D1622" s="2">
        <v>5384</v>
      </c>
      <c r="E1622" s="2" t="s">
        <v>1744</v>
      </c>
      <c r="F1622" s="2" t="s">
        <v>9</v>
      </c>
      <c r="G1622" s="6">
        <v>10335248</v>
      </c>
      <c r="H1622" s="119"/>
    </row>
    <row r="1623" spans="2:8" x14ac:dyDescent="0.25">
      <c r="B1623" s="2" t="s">
        <v>154</v>
      </c>
      <c r="C1623" s="2" t="s">
        <v>1058</v>
      </c>
      <c r="D1623" s="2">
        <v>5385</v>
      </c>
      <c r="E1623" s="2" t="s">
        <v>1745</v>
      </c>
      <c r="F1623" s="2" t="s">
        <v>9</v>
      </c>
      <c r="G1623" s="6">
        <v>8237344</v>
      </c>
      <c r="H1623" s="119"/>
    </row>
    <row r="1624" spans="2:8" x14ac:dyDescent="0.25">
      <c r="B1624" s="2" t="s">
        <v>154</v>
      </c>
      <c r="C1624" s="2" t="s">
        <v>157</v>
      </c>
      <c r="D1624" s="2">
        <v>5386</v>
      </c>
      <c r="E1624" s="2" t="s">
        <v>1746</v>
      </c>
      <c r="F1624" s="2" t="s">
        <v>12</v>
      </c>
      <c r="G1624" s="6">
        <v>431507</v>
      </c>
      <c r="H1624" s="119"/>
    </row>
    <row r="1625" spans="2:8" x14ac:dyDescent="0.25">
      <c r="B1625" s="2" t="s">
        <v>154</v>
      </c>
      <c r="C1625" s="2" t="s">
        <v>187</v>
      </c>
      <c r="D1625" s="2">
        <v>5387</v>
      </c>
      <c r="E1625" s="2" t="s">
        <v>1747</v>
      </c>
      <c r="F1625" s="2" t="s">
        <v>9</v>
      </c>
      <c r="G1625" s="6">
        <v>356013</v>
      </c>
      <c r="H1625" s="119"/>
    </row>
    <row r="1626" spans="2:8" x14ac:dyDescent="0.25">
      <c r="B1626" s="2" t="s">
        <v>154</v>
      </c>
      <c r="C1626" s="2" t="s">
        <v>187</v>
      </c>
      <c r="D1626" s="2">
        <v>5388</v>
      </c>
      <c r="E1626" s="2" t="s">
        <v>1748</v>
      </c>
      <c r="F1626" s="2" t="s">
        <v>9</v>
      </c>
      <c r="G1626" s="6">
        <v>486693</v>
      </c>
      <c r="H1626" s="119"/>
    </row>
    <row r="1627" spans="2:8" x14ac:dyDescent="0.25">
      <c r="B1627" s="2" t="s">
        <v>154</v>
      </c>
      <c r="C1627" s="2" t="s">
        <v>187</v>
      </c>
      <c r="D1627" s="2">
        <v>5389</v>
      </c>
      <c r="E1627" s="2" t="s">
        <v>1749</v>
      </c>
      <c r="F1627" s="2" t="s">
        <v>9</v>
      </c>
      <c r="G1627" s="6">
        <v>416868</v>
      </c>
      <c r="H1627" s="119"/>
    </row>
    <row r="1628" spans="2:8" x14ac:dyDescent="0.25">
      <c r="B1628" s="2" t="s">
        <v>154</v>
      </c>
      <c r="C1628" s="2" t="s">
        <v>166</v>
      </c>
      <c r="D1628" s="2">
        <v>5390</v>
      </c>
      <c r="E1628" s="2" t="s">
        <v>1750</v>
      </c>
      <c r="F1628" s="2" t="s">
        <v>1355</v>
      </c>
      <c r="G1628" s="6">
        <v>2127038</v>
      </c>
      <c r="H1628" s="119"/>
    </row>
    <row r="1629" spans="2:8" x14ac:dyDescent="0.25">
      <c r="B1629" s="2" t="s">
        <v>154</v>
      </c>
      <c r="C1629" s="2" t="s">
        <v>547</v>
      </c>
      <c r="D1629" s="2">
        <v>5391</v>
      </c>
      <c r="E1629" s="2" t="s">
        <v>1751</v>
      </c>
      <c r="F1629" s="2" t="s">
        <v>838</v>
      </c>
      <c r="G1629" s="6">
        <v>20256</v>
      </c>
      <c r="H1629" s="119"/>
    </row>
    <row r="1630" spans="2:8" x14ac:dyDescent="0.25">
      <c r="B1630" s="2" t="s">
        <v>154</v>
      </c>
      <c r="C1630" s="2" t="s">
        <v>547</v>
      </c>
      <c r="D1630" s="2">
        <v>5392</v>
      </c>
      <c r="E1630" s="2" t="s">
        <v>1751</v>
      </c>
      <c r="F1630" s="2" t="s">
        <v>549</v>
      </c>
      <c r="G1630" s="6">
        <v>162044</v>
      </c>
      <c r="H1630" s="119"/>
    </row>
    <row r="1631" spans="2:8" x14ac:dyDescent="0.25">
      <c r="B1631" s="2" t="s">
        <v>154</v>
      </c>
      <c r="C1631" s="2" t="s">
        <v>1532</v>
      </c>
      <c r="D1631" s="2">
        <v>5393</v>
      </c>
      <c r="E1631" s="2" t="s">
        <v>88</v>
      </c>
      <c r="F1631" s="2" t="s">
        <v>9</v>
      </c>
      <c r="G1631" s="6">
        <v>1560616</v>
      </c>
      <c r="H1631" s="119"/>
    </row>
    <row r="1632" spans="2:8" x14ac:dyDescent="0.25">
      <c r="B1632" s="2" t="s">
        <v>154</v>
      </c>
      <c r="C1632" s="2" t="s">
        <v>176</v>
      </c>
      <c r="D1632" s="2">
        <v>5394</v>
      </c>
      <c r="E1632" s="2" t="s">
        <v>1752</v>
      </c>
      <c r="F1632" s="2" t="s">
        <v>12</v>
      </c>
      <c r="G1632" s="6">
        <v>158523</v>
      </c>
      <c r="H1632" s="119"/>
    </row>
    <row r="1633" spans="2:8" x14ac:dyDescent="0.25">
      <c r="B1633" s="2" t="s">
        <v>154</v>
      </c>
      <c r="C1633" s="2" t="s">
        <v>1451</v>
      </c>
      <c r="D1633" s="2">
        <v>5395</v>
      </c>
      <c r="E1633" s="2" t="s">
        <v>1753</v>
      </c>
      <c r="F1633" s="2" t="s">
        <v>12</v>
      </c>
      <c r="G1633" s="6">
        <v>25722</v>
      </c>
      <c r="H1633" s="119"/>
    </row>
    <row r="1634" spans="2:8" x14ac:dyDescent="0.25">
      <c r="B1634" s="2" t="s">
        <v>154</v>
      </c>
      <c r="C1634" s="2" t="s">
        <v>223</v>
      </c>
      <c r="D1634" s="2">
        <v>5396</v>
      </c>
      <c r="E1634" s="2" t="s">
        <v>1754</v>
      </c>
      <c r="F1634" s="2" t="s">
        <v>159</v>
      </c>
      <c r="G1634" s="6">
        <v>705238</v>
      </c>
      <c r="H1634" s="119"/>
    </row>
    <row r="1635" spans="2:8" x14ac:dyDescent="0.25">
      <c r="B1635" s="2" t="s">
        <v>154</v>
      </c>
      <c r="C1635" s="2" t="s">
        <v>1038</v>
      </c>
      <c r="D1635" s="2">
        <v>5397</v>
      </c>
      <c r="E1635" s="2" t="s">
        <v>1755</v>
      </c>
      <c r="F1635" s="2" t="s">
        <v>12</v>
      </c>
      <c r="G1635" s="6">
        <v>10146</v>
      </c>
      <c r="H1635" s="119"/>
    </row>
    <row r="1636" spans="2:8" x14ac:dyDescent="0.25">
      <c r="B1636" s="2" t="s">
        <v>154</v>
      </c>
      <c r="C1636" s="2" t="s">
        <v>187</v>
      </c>
      <c r="D1636" s="2">
        <v>5398</v>
      </c>
      <c r="E1636" s="2" t="s">
        <v>1756</v>
      </c>
      <c r="F1636" s="2" t="s">
        <v>12</v>
      </c>
      <c r="G1636" s="6">
        <v>680647</v>
      </c>
      <c r="H1636" s="119"/>
    </row>
    <row r="1637" spans="2:8" x14ac:dyDescent="0.25">
      <c r="B1637" s="2" t="s">
        <v>154</v>
      </c>
      <c r="C1637" s="2" t="s">
        <v>176</v>
      </c>
      <c r="D1637" s="2">
        <v>5399</v>
      </c>
      <c r="E1637" s="2" t="s">
        <v>1757</v>
      </c>
      <c r="F1637" s="2" t="s">
        <v>12</v>
      </c>
      <c r="G1637" s="6">
        <v>270069</v>
      </c>
      <c r="H1637" s="119"/>
    </row>
    <row r="1638" spans="2:8" x14ac:dyDescent="0.25">
      <c r="B1638" s="2" t="s">
        <v>154</v>
      </c>
      <c r="C1638" s="2" t="s">
        <v>176</v>
      </c>
      <c r="D1638" s="2">
        <v>5400</v>
      </c>
      <c r="E1638" s="2" t="s">
        <v>1758</v>
      </c>
      <c r="F1638" s="2" t="s">
        <v>9</v>
      </c>
      <c r="G1638" s="6">
        <v>1660156</v>
      </c>
      <c r="H1638" s="119"/>
    </row>
    <row r="1639" spans="2:8" x14ac:dyDescent="0.25">
      <c r="B1639" s="2" t="s">
        <v>154</v>
      </c>
      <c r="C1639" s="2" t="s">
        <v>176</v>
      </c>
      <c r="D1639" s="2">
        <v>5401</v>
      </c>
      <c r="E1639" s="2" t="s">
        <v>1759</v>
      </c>
      <c r="F1639" s="2" t="s">
        <v>9</v>
      </c>
      <c r="G1639" s="6">
        <v>2394862</v>
      </c>
      <c r="H1639" s="119"/>
    </row>
    <row r="1640" spans="2:8" x14ac:dyDescent="0.25">
      <c r="B1640" s="2" t="s">
        <v>154</v>
      </c>
      <c r="C1640" s="2" t="s">
        <v>176</v>
      </c>
      <c r="D1640" s="2">
        <v>5402</v>
      </c>
      <c r="E1640" s="2" t="s">
        <v>1760</v>
      </c>
      <c r="F1640" s="2" t="s">
        <v>9</v>
      </c>
      <c r="G1640" s="6">
        <v>1126118</v>
      </c>
      <c r="H1640" s="119"/>
    </row>
    <row r="1641" spans="2:8" x14ac:dyDescent="0.25">
      <c r="B1641" s="2" t="s">
        <v>154</v>
      </c>
      <c r="C1641" s="2" t="s">
        <v>176</v>
      </c>
      <c r="D1641" s="2">
        <v>5403</v>
      </c>
      <c r="E1641" s="2" t="s">
        <v>1761</v>
      </c>
      <c r="F1641" s="2" t="s">
        <v>9</v>
      </c>
      <c r="G1641" s="6">
        <v>1984063</v>
      </c>
      <c r="H1641" s="119"/>
    </row>
    <row r="1642" spans="2:8" x14ac:dyDescent="0.25">
      <c r="B1642" s="2" t="s">
        <v>154</v>
      </c>
      <c r="C1642" s="2" t="s">
        <v>522</v>
      </c>
      <c r="D1642" s="2">
        <v>5404</v>
      </c>
      <c r="E1642" s="2" t="s">
        <v>1762</v>
      </c>
      <c r="F1642" s="2" t="s">
        <v>524</v>
      </c>
      <c r="G1642" s="6">
        <v>2607</v>
      </c>
      <c r="H1642" s="119"/>
    </row>
    <row r="1643" spans="2:8" x14ac:dyDescent="0.25">
      <c r="B1643" s="2" t="s">
        <v>154</v>
      </c>
      <c r="C1643" s="2" t="s">
        <v>209</v>
      </c>
      <c r="D1643" s="2">
        <v>5405</v>
      </c>
      <c r="E1643" s="2" t="s">
        <v>1763</v>
      </c>
      <c r="F1643" s="2" t="s">
        <v>9</v>
      </c>
      <c r="G1643" s="6">
        <v>5622</v>
      </c>
      <c r="H1643" s="119"/>
    </row>
    <row r="1644" spans="2:8" x14ac:dyDescent="0.25">
      <c r="B1644" s="2" t="s">
        <v>154</v>
      </c>
      <c r="C1644" s="2" t="s">
        <v>209</v>
      </c>
      <c r="D1644" s="2">
        <v>5406</v>
      </c>
      <c r="E1644" s="2" t="s">
        <v>1764</v>
      </c>
      <c r="F1644" s="2" t="s">
        <v>9</v>
      </c>
      <c r="G1644" s="6">
        <v>1687</v>
      </c>
      <c r="H1644" s="119"/>
    </row>
    <row r="1645" spans="2:8" x14ac:dyDescent="0.25">
      <c r="B1645" s="2" t="s">
        <v>154</v>
      </c>
      <c r="C1645" s="2" t="s">
        <v>209</v>
      </c>
      <c r="D1645" s="2">
        <v>5407</v>
      </c>
      <c r="E1645" s="2" t="s">
        <v>35</v>
      </c>
      <c r="F1645" s="2" t="s">
        <v>9</v>
      </c>
      <c r="G1645" s="6">
        <v>28298</v>
      </c>
      <c r="H1645" s="119"/>
    </row>
    <row r="1646" spans="2:8" x14ac:dyDescent="0.25">
      <c r="B1646" s="2" t="s">
        <v>154</v>
      </c>
      <c r="C1646" s="2" t="s">
        <v>209</v>
      </c>
      <c r="D1646" s="2">
        <v>5408</v>
      </c>
      <c r="E1646" s="2" t="s">
        <v>1765</v>
      </c>
      <c r="F1646" s="2" t="s">
        <v>9</v>
      </c>
      <c r="G1646" s="6">
        <v>20053</v>
      </c>
      <c r="H1646" s="119"/>
    </row>
    <row r="1647" spans="2:8" x14ac:dyDescent="0.25">
      <c r="B1647" s="2" t="s">
        <v>154</v>
      </c>
      <c r="C1647" s="2" t="s">
        <v>209</v>
      </c>
      <c r="D1647" s="2">
        <v>5409</v>
      </c>
      <c r="E1647" s="2" t="s">
        <v>1766</v>
      </c>
      <c r="F1647" s="2" t="s">
        <v>9</v>
      </c>
      <c r="G1647" s="6">
        <v>130275</v>
      </c>
      <c r="H1647" s="119"/>
    </row>
    <row r="1648" spans="2:8" x14ac:dyDescent="0.25">
      <c r="B1648" s="2" t="s">
        <v>154</v>
      </c>
      <c r="C1648" s="2" t="s">
        <v>209</v>
      </c>
      <c r="D1648" s="2">
        <v>5410</v>
      </c>
      <c r="E1648" s="2" t="s">
        <v>1767</v>
      </c>
      <c r="F1648" s="2" t="s">
        <v>9</v>
      </c>
      <c r="G1648" s="6">
        <v>2424</v>
      </c>
      <c r="H1648" s="119"/>
    </row>
    <row r="1649" spans="2:8" x14ac:dyDescent="0.25">
      <c r="B1649" s="2" t="s">
        <v>154</v>
      </c>
      <c r="C1649" s="2" t="s">
        <v>209</v>
      </c>
      <c r="D1649" s="2">
        <v>5411</v>
      </c>
      <c r="E1649" s="2" t="s">
        <v>1768</v>
      </c>
      <c r="F1649" s="2" t="s">
        <v>9</v>
      </c>
      <c r="G1649" s="6">
        <v>26144</v>
      </c>
      <c r="H1649" s="119"/>
    </row>
    <row r="1650" spans="2:8" x14ac:dyDescent="0.25">
      <c r="B1650" s="2" t="s">
        <v>154</v>
      </c>
      <c r="C1650" s="2" t="s">
        <v>172</v>
      </c>
      <c r="D1650" s="2">
        <v>5412</v>
      </c>
      <c r="E1650" s="2" t="s">
        <v>1769</v>
      </c>
      <c r="F1650" s="2" t="s">
        <v>159</v>
      </c>
      <c r="G1650" s="6">
        <v>85885</v>
      </c>
      <c r="H1650" s="119"/>
    </row>
    <row r="1651" spans="2:8" x14ac:dyDescent="0.25">
      <c r="B1651" s="2" t="s">
        <v>154</v>
      </c>
      <c r="C1651" s="2" t="s">
        <v>157</v>
      </c>
      <c r="D1651" s="2">
        <v>5413</v>
      </c>
      <c r="E1651" s="2" t="s">
        <v>1770</v>
      </c>
      <c r="F1651" s="2" t="s">
        <v>159</v>
      </c>
      <c r="G1651" s="6">
        <v>53657</v>
      </c>
      <c r="H1651" s="119"/>
    </row>
    <row r="1652" spans="2:8" x14ac:dyDescent="0.25">
      <c r="B1652" s="2" t="s">
        <v>154</v>
      </c>
      <c r="C1652" s="2" t="s">
        <v>172</v>
      </c>
      <c r="D1652" s="2">
        <v>5415</v>
      </c>
      <c r="E1652" s="2" t="s">
        <v>1771</v>
      </c>
      <c r="F1652" s="2" t="s">
        <v>159</v>
      </c>
      <c r="G1652" s="6">
        <v>63140</v>
      </c>
      <c r="H1652" s="119"/>
    </row>
    <row r="1653" spans="2:8" x14ac:dyDescent="0.25">
      <c r="B1653" s="2" t="s">
        <v>154</v>
      </c>
      <c r="C1653" s="2" t="s">
        <v>157</v>
      </c>
      <c r="D1653" s="2">
        <v>5416</v>
      </c>
      <c r="E1653" s="2" t="s">
        <v>1772</v>
      </c>
      <c r="F1653" s="2" t="s">
        <v>159</v>
      </c>
      <c r="G1653" s="6">
        <v>41423</v>
      </c>
      <c r="H1653" s="119"/>
    </row>
    <row r="1654" spans="2:8" x14ac:dyDescent="0.25">
      <c r="B1654" s="2" t="s">
        <v>154</v>
      </c>
      <c r="C1654" s="2" t="s">
        <v>157</v>
      </c>
      <c r="D1654" s="2">
        <v>5418</v>
      </c>
      <c r="E1654" s="2" t="s">
        <v>1773</v>
      </c>
      <c r="F1654" s="2" t="s">
        <v>159</v>
      </c>
      <c r="G1654" s="6">
        <v>52314</v>
      </c>
      <c r="H1654" s="119"/>
    </row>
    <row r="1655" spans="2:8" x14ac:dyDescent="0.25">
      <c r="B1655" s="2" t="s">
        <v>154</v>
      </c>
      <c r="C1655" s="2" t="s">
        <v>223</v>
      </c>
      <c r="D1655" s="2">
        <v>5420</v>
      </c>
      <c r="E1655" s="2" t="s">
        <v>1774</v>
      </c>
      <c r="F1655" s="2" t="s">
        <v>159</v>
      </c>
      <c r="G1655" s="6">
        <v>150500</v>
      </c>
      <c r="H1655" s="119"/>
    </row>
    <row r="1656" spans="2:8" x14ac:dyDescent="0.25">
      <c r="B1656" s="2" t="s">
        <v>154</v>
      </c>
      <c r="C1656" s="2" t="s">
        <v>223</v>
      </c>
      <c r="D1656" s="2">
        <v>5421</v>
      </c>
      <c r="E1656" s="2" t="s">
        <v>1775</v>
      </c>
      <c r="F1656" s="2" t="s">
        <v>159</v>
      </c>
      <c r="G1656" s="6">
        <v>700732</v>
      </c>
      <c r="H1656" s="119"/>
    </row>
    <row r="1657" spans="2:8" x14ac:dyDescent="0.25">
      <c r="B1657" s="2" t="s">
        <v>154</v>
      </c>
      <c r="C1657" s="2" t="s">
        <v>223</v>
      </c>
      <c r="D1657" s="2">
        <v>5422</v>
      </c>
      <c r="E1657" s="2" t="s">
        <v>1776</v>
      </c>
      <c r="F1657" s="2" t="s">
        <v>159</v>
      </c>
      <c r="G1657" s="6">
        <v>749361</v>
      </c>
      <c r="H1657" s="119"/>
    </row>
    <row r="1658" spans="2:8" x14ac:dyDescent="0.25">
      <c r="B1658" s="2" t="s">
        <v>154</v>
      </c>
      <c r="C1658" s="2" t="s">
        <v>223</v>
      </c>
      <c r="D1658" s="2">
        <v>5426</v>
      </c>
      <c r="E1658" s="2" t="s">
        <v>1777</v>
      </c>
      <c r="F1658" s="2" t="s">
        <v>159</v>
      </c>
      <c r="G1658" s="6">
        <v>613654</v>
      </c>
      <c r="H1658" s="119"/>
    </row>
    <row r="1659" spans="2:8" x14ac:dyDescent="0.25">
      <c r="B1659" s="2" t="s">
        <v>154</v>
      </c>
      <c r="C1659" s="2" t="s">
        <v>223</v>
      </c>
      <c r="D1659" s="2">
        <v>5428</v>
      </c>
      <c r="E1659" s="2" t="s">
        <v>1778</v>
      </c>
      <c r="F1659" s="2" t="s">
        <v>159</v>
      </c>
      <c r="G1659" s="6">
        <v>703563</v>
      </c>
      <c r="H1659" s="119"/>
    </row>
    <row r="1660" spans="2:8" x14ac:dyDescent="0.25">
      <c r="B1660" s="2" t="s">
        <v>154</v>
      </c>
      <c r="C1660" s="2" t="s">
        <v>1371</v>
      </c>
      <c r="D1660" s="2">
        <v>5430</v>
      </c>
      <c r="E1660" s="2" t="s">
        <v>1779</v>
      </c>
      <c r="F1660" s="2" t="s">
        <v>18</v>
      </c>
      <c r="G1660" s="6">
        <v>22475</v>
      </c>
      <c r="H1660" s="119"/>
    </row>
    <row r="1661" spans="2:8" x14ac:dyDescent="0.25">
      <c r="B1661" s="2" t="s">
        <v>154</v>
      </c>
      <c r="C1661" s="2" t="s">
        <v>223</v>
      </c>
      <c r="D1661" s="2">
        <v>5431</v>
      </c>
      <c r="E1661" s="2" t="s">
        <v>1780</v>
      </c>
      <c r="F1661" s="2" t="s">
        <v>12</v>
      </c>
      <c r="G1661" s="6">
        <v>40308</v>
      </c>
      <c r="H1661" s="119"/>
    </row>
    <row r="1662" spans="2:8" x14ac:dyDescent="0.25">
      <c r="B1662" s="2" t="s">
        <v>154</v>
      </c>
      <c r="C1662" s="2" t="s">
        <v>223</v>
      </c>
      <c r="D1662" s="2">
        <v>5432</v>
      </c>
      <c r="E1662" s="2" t="s">
        <v>1781</v>
      </c>
      <c r="F1662" s="2" t="s">
        <v>12</v>
      </c>
      <c r="G1662" s="6">
        <v>45218</v>
      </c>
      <c r="H1662" s="119"/>
    </row>
    <row r="1663" spans="2:8" x14ac:dyDescent="0.25">
      <c r="B1663" s="2" t="s">
        <v>154</v>
      </c>
      <c r="C1663" s="2" t="s">
        <v>223</v>
      </c>
      <c r="D1663" s="2">
        <v>5433</v>
      </c>
      <c r="E1663" s="2" t="s">
        <v>1782</v>
      </c>
      <c r="F1663" s="2" t="s">
        <v>12</v>
      </c>
      <c r="G1663" s="6">
        <v>42444</v>
      </c>
      <c r="H1663" s="119"/>
    </row>
    <row r="1664" spans="2:8" x14ac:dyDescent="0.25">
      <c r="B1664" s="2" t="s">
        <v>154</v>
      </c>
      <c r="C1664" s="2" t="s">
        <v>1731</v>
      </c>
      <c r="D1664" s="2">
        <v>5442</v>
      </c>
      <c r="E1664" s="2" t="s">
        <v>1783</v>
      </c>
      <c r="F1664" s="2" t="s">
        <v>18</v>
      </c>
      <c r="G1664" s="6">
        <v>69011</v>
      </c>
      <c r="H1664" s="119"/>
    </row>
    <row r="1665" spans="2:8" x14ac:dyDescent="0.25">
      <c r="B1665" s="2" t="s">
        <v>154</v>
      </c>
      <c r="C1665" s="2" t="s">
        <v>1731</v>
      </c>
      <c r="D1665" s="2">
        <v>5443</v>
      </c>
      <c r="E1665" s="2" t="s">
        <v>1784</v>
      </c>
      <c r="F1665" s="2" t="s">
        <v>12</v>
      </c>
      <c r="G1665" s="6">
        <v>23254</v>
      </c>
      <c r="H1665" s="119"/>
    </row>
    <row r="1666" spans="2:8" x14ac:dyDescent="0.25">
      <c r="B1666" s="2" t="s">
        <v>154</v>
      </c>
      <c r="C1666" s="2" t="s">
        <v>1515</v>
      </c>
      <c r="D1666" s="2">
        <v>5452</v>
      </c>
      <c r="E1666" s="2" t="s">
        <v>1785</v>
      </c>
      <c r="F1666" s="2" t="s">
        <v>18</v>
      </c>
      <c r="G1666" s="6">
        <v>65608</v>
      </c>
      <c r="H1666" s="119"/>
    </row>
    <row r="1667" spans="2:8" x14ac:dyDescent="0.25">
      <c r="B1667" s="2" t="s">
        <v>154</v>
      </c>
      <c r="C1667" s="2" t="s">
        <v>1515</v>
      </c>
      <c r="D1667" s="2">
        <v>5455</v>
      </c>
      <c r="E1667" s="2" t="s">
        <v>1786</v>
      </c>
      <c r="F1667" s="2" t="s">
        <v>18</v>
      </c>
      <c r="G1667" s="6">
        <v>117439</v>
      </c>
      <c r="H1667" s="119"/>
    </row>
    <row r="1668" spans="2:8" x14ac:dyDescent="0.25">
      <c r="B1668" s="2" t="s">
        <v>154</v>
      </c>
      <c r="C1668" s="2" t="s">
        <v>1451</v>
      </c>
      <c r="D1668" s="2">
        <v>5456</v>
      </c>
      <c r="E1668" s="2" t="s">
        <v>1787</v>
      </c>
      <c r="F1668" s="2" t="s">
        <v>12</v>
      </c>
      <c r="G1668" s="6">
        <v>32784</v>
      </c>
      <c r="H1668" s="119"/>
    </row>
    <row r="1669" spans="2:8" x14ac:dyDescent="0.25">
      <c r="B1669" s="2" t="s">
        <v>154</v>
      </c>
      <c r="C1669" s="2" t="s">
        <v>1451</v>
      </c>
      <c r="D1669" s="2">
        <v>5459</v>
      </c>
      <c r="E1669" s="2" t="s">
        <v>1788</v>
      </c>
      <c r="F1669" s="2" t="s">
        <v>18</v>
      </c>
      <c r="G1669" s="6">
        <v>54779</v>
      </c>
      <c r="H1669" s="119"/>
    </row>
    <row r="1670" spans="2:8" x14ac:dyDescent="0.25">
      <c r="B1670" s="2" t="s">
        <v>154</v>
      </c>
      <c r="C1670" s="2" t="s">
        <v>176</v>
      </c>
      <c r="D1670" s="2">
        <v>5461</v>
      </c>
      <c r="E1670" s="2" t="s">
        <v>1789</v>
      </c>
      <c r="F1670" s="2" t="s">
        <v>12</v>
      </c>
      <c r="G1670" s="6">
        <v>15770</v>
      </c>
      <c r="H1670" s="119"/>
    </row>
    <row r="1671" spans="2:8" x14ac:dyDescent="0.25">
      <c r="B1671" s="2" t="s">
        <v>154</v>
      </c>
      <c r="C1671" s="2" t="s">
        <v>176</v>
      </c>
      <c r="D1671" s="2">
        <v>5462</v>
      </c>
      <c r="E1671" s="2" t="s">
        <v>1790</v>
      </c>
      <c r="F1671" s="2" t="s">
        <v>9</v>
      </c>
      <c r="G1671" s="6">
        <v>95595</v>
      </c>
      <c r="H1671" s="119"/>
    </row>
    <row r="1672" spans="2:8" x14ac:dyDescent="0.25">
      <c r="B1672" s="2" t="s">
        <v>154</v>
      </c>
      <c r="C1672" s="2" t="s">
        <v>176</v>
      </c>
      <c r="D1672" s="2">
        <v>5463</v>
      </c>
      <c r="E1672" s="2" t="s">
        <v>1791</v>
      </c>
      <c r="F1672" s="2" t="s">
        <v>9</v>
      </c>
      <c r="G1672" s="6">
        <v>146280</v>
      </c>
      <c r="H1672" s="119"/>
    </row>
    <row r="1673" spans="2:8" x14ac:dyDescent="0.25">
      <c r="B1673" s="2" t="s">
        <v>154</v>
      </c>
      <c r="C1673" s="2" t="s">
        <v>176</v>
      </c>
      <c r="D1673" s="2">
        <v>5466</v>
      </c>
      <c r="E1673" s="2" t="s">
        <v>1792</v>
      </c>
      <c r="F1673" s="2" t="s">
        <v>12</v>
      </c>
      <c r="G1673" s="6">
        <v>11738</v>
      </c>
      <c r="H1673" s="119"/>
    </row>
    <row r="1674" spans="2:8" x14ac:dyDescent="0.25">
      <c r="B1674" s="2" t="s">
        <v>154</v>
      </c>
      <c r="C1674" s="2" t="s">
        <v>176</v>
      </c>
      <c r="D1674" s="2">
        <v>5467</v>
      </c>
      <c r="E1674" s="2" t="s">
        <v>1793</v>
      </c>
      <c r="F1674" s="2" t="s">
        <v>12</v>
      </c>
      <c r="G1674" s="6">
        <v>95126</v>
      </c>
      <c r="H1674" s="119"/>
    </row>
    <row r="1675" spans="2:8" x14ac:dyDescent="0.25">
      <c r="B1675" s="2" t="s">
        <v>154</v>
      </c>
      <c r="C1675" s="2" t="s">
        <v>176</v>
      </c>
      <c r="D1675" s="2">
        <v>5469</v>
      </c>
      <c r="E1675" s="2" t="s">
        <v>1794</v>
      </c>
      <c r="F1675" s="2" t="s">
        <v>12</v>
      </c>
      <c r="G1675" s="6">
        <v>11445</v>
      </c>
      <c r="H1675" s="119"/>
    </row>
    <row r="1676" spans="2:8" x14ac:dyDescent="0.25">
      <c r="B1676" s="2" t="s">
        <v>154</v>
      </c>
      <c r="C1676" s="2" t="s">
        <v>216</v>
      </c>
      <c r="D1676" s="2">
        <v>5471</v>
      </c>
      <c r="E1676" s="2" t="s">
        <v>1795</v>
      </c>
      <c r="F1676" s="2" t="s">
        <v>12</v>
      </c>
      <c r="G1676" s="6">
        <v>6224</v>
      </c>
      <c r="H1676" s="119"/>
    </row>
    <row r="1677" spans="2:8" x14ac:dyDescent="0.25">
      <c r="B1677" s="2" t="s">
        <v>154</v>
      </c>
      <c r="C1677" s="2" t="s">
        <v>216</v>
      </c>
      <c r="D1677" s="2">
        <v>5472</v>
      </c>
      <c r="E1677" s="2" t="s">
        <v>1796</v>
      </c>
      <c r="F1677" s="2" t="s">
        <v>12</v>
      </c>
      <c r="G1677" s="6">
        <v>5147</v>
      </c>
      <c r="H1677" s="119"/>
    </row>
    <row r="1678" spans="2:8" x14ac:dyDescent="0.25">
      <c r="B1678" s="2" t="s">
        <v>154</v>
      </c>
      <c r="C1678" s="2" t="s">
        <v>216</v>
      </c>
      <c r="D1678" s="2">
        <v>5475</v>
      </c>
      <c r="E1678" s="2" t="s">
        <v>1797</v>
      </c>
      <c r="F1678" s="2" t="s">
        <v>9</v>
      </c>
      <c r="G1678" s="6">
        <v>7645615</v>
      </c>
      <c r="H1678" s="119"/>
    </row>
    <row r="1679" spans="2:8" x14ac:dyDescent="0.25">
      <c r="B1679" s="2" t="s">
        <v>154</v>
      </c>
      <c r="C1679" s="2" t="s">
        <v>216</v>
      </c>
      <c r="D1679" s="2">
        <v>5478</v>
      </c>
      <c r="E1679" s="2" t="s">
        <v>1798</v>
      </c>
      <c r="F1679" s="2" t="s">
        <v>9</v>
      </c>
      <c r="G1679" s="6">
        <v>8429587</v>
      </c>
      <c r="H1679" s="119"/>
    </row>
    <row r="1680" spans="2:8" x14ac:dyDescent="0.25">
      <c r="B1680" s="2" t="s">
        <v>154</v>
      </c>
      <c r="C1680" s="2" t="s">
        <v>216</v>
      </c>
      <c r="D1680" s="2">
        <v>5479</v>
      </c>
      <c r="E1680" s="2" t="s">
        <v>1799</v>
      </c>
      <c r="F1680" s="2" t="s">
        <v>9</v>
      </c>
      <c r="G1680" s="6">
        <v>7076185</v>
      </c>
      <c r="H1680" s="119"/>
    </row>
    <row r="1681" spans="2:8" x14ac:dyDescent="0.25">
      <c r="B1681" s="2" t="s">
        <v>154</v>
      </c>
      <c r="C1681" s="2" t="s">
        <v>216</v>
      </c>
      <c r="D1681" s="2">
        <v>5481</v>
      </c>
      <c r="E1681" s="2" t="s">
        <v>1800</v>
      </c>
      <c r="F1681" s="2" t="s">
        <v>9</v>
      </c>
      <c r="G1681" s="6">
        <v>8431229</v>
      </c>
      <c r="H1681" s="119"/>
    </row>
    <row r="1682" spans="2:8" x14ac:dyDescent="0.25">
      <c r="B1682" s="2" t="s">
        <v>154</v>
      </c>
      <c r="C1682" s="2" t="s">
        <v>216</v>
      </c>
      <c r="D1682" s="2">
        <v>5482</v>
      </c>
      <c r="E1682" s="2" t="s">
        <v>1801</v>
      </c>
      <c r="F1682" s="2" t="s">
        <v>9</v>
      </c>
      <c r="G1682" s="6">
        <v>8431229</v>
      </c>
      <c r="H1682" s="119"/>
    </row>
    <row r="1683" spans="2:8" x14ac:dyDescent="0.25">
      <c r="B1683" s="2" t="s">
        <v>154</v>
      </c>
      <c r="C1683" s="2" t="s">
        <v>1451</v>
      </c>
      <c r="D1683" s="2">
        <v>5494</v>
      </c>
      <c r="E1683" s="2" t="s">
        <v>1802</v>
      </c>
      <c r="F1683" s="2" t="s">
        <v>9</v>
      </c>
      <c r="G1683" s="6">
        <v>346988</v>
      </c>
      <c r="H1683" s="119"/>
    </row>
    <row r="1684" spans="2:8" x14ac:dyDescent="0.25">
      <c r="B1684" s="2" t="s">
        <v>154</v>
      </c>
      <c r="C1684" s="2" t="s">
        <v>1451</v>
      </c>
      <c r="D1684" s="2">
        <v>5501</v>
      </c>
      <c r="E1684" s="2" t="s">
        <v>1803</v>
      </c>
      <c r="F1684" s="2" t="s">
        <v>9</v>
      </c>
      <c r="G1684" s="6">
        <v>354574</v>
      </c>
      <c r="H1684" s="119"/>
    </row>
    <row r="1685" spans="2:8" x14ac:dyDescent="0.25">
      <c r="B1685" s="2" t="s">
        <v>154</v>
      </c>
      <c r="C1685" s="2" t="s">
        <v>1451</v>
      </c>
      <c r="D1685" s="2">
        <v>5502</v>
      </c>
      <c r="E1685" s="2" t="s">
        <v>1804</v>
      </c>
      <c r="F1685" s="2" t="s">
        <v>9</v>
      </c>
      <c r="G1685" s="6">
        <v>268318</v>
      </c>
      <c r="H1685" s="119"/>
    </row>
    <row r="1686" spans="2:8" x14ac:dyDescent="0.25">
      <c r="B1686" s="2" t="s">
        <v>154</v>
      </c>
      <c r="C1686" s="2" t="s">
        <v>164</v>
      </c>
      <c r="D1686" s="2">
        <v>5523</v>
      </c>
      <c r="E1686" s="2" t="s">
        <v>1805</v>
      </c>
      <c r="F1686" s="2" t="s">
        <v>9</v>
      </c>
      <c r="G1686" s="6">
        <v>21012</v>
      </c>
      <c r="H1686" s="119"/>
    </row>
    <row r="1687" spans="2:8" x14ac:dyDescent="0.25">
      <c r="B1687" s="2" t="s">
        <v>154</v>
      </c>
      <c r="C1687" s="2" t="s">
        <v>164</v>
      </c>
      <c r="D1687" s="2">
        <v>5524</v>
      </c>
      <c r="E1687" s="2" t="s">
        <v>1806</v>
      </c>
      <c r="F1687" s="2" t="s">
        <v>9</v>
      </c>
      <c r="G1687" s="6">
        <v>66740</v>
      </c>
      <c r="H1687" s="119"/>
    </row>
    <row r="1688" spans="2:8" x14ac:dyDescent="0.25">
      <c r="B1688" s="2" t="s">
        <v>154</v>
      </c>
      <c r="C1688" s="2" t="s">
        <v>164</v>
      </c>
      <c r="D1688" s="2">
        <v>5525</v>
      </c>
      <c r="E1688" s="2" t="s">
        <v>1807</v>
      </c>
      <c r="F1688" s="2" t="s">
        <v>9</v>
      </c>
      <c r="G1688" s="6">
        <v>73777</v>
      </c>
      <c r="H1688" s="119"/>
    </row>
    <row r="1689" spans="2:8" x14ac:dyDescent="0.25">
      <c r="B1689" s="2" t="s">
        <v>154</v>
      </c>
      <c r="C1689" s="2" t="s">
        <v>216</v>
      </c>
      <c r="D1689" s="2">
        <v>5527</v>
      </c>
      <c r="E1689" s="2" t="s">
        <v>1808</v>
      </c>
      <c r="F1689" s="2" t="s">
        <v>12</v>
      </c>
      <c r="G1689" s="6">
        <v>13541</v>
      </c>
      <c r="H1689" s="119"/>
    </row>
    <row r="1690" spans="2:8" x14ac:dyDescent="0.25">
      <c r="B1690" s="2" t="s">
        <v>154</v>
      </c>
      <c r="C1690" s="2" t="s">
        <v>216</v>
      </c>
      <c r="D1690" s="2">
        <v>5528</v>
      </c>
      <c r="E1690" s="2" t="s">
        <v>1809</v>
      </c>
      <c r="F1690" s="2" t="s">
        <v>12</v>
      </c>
      <c r="G1690" s="6">
        <v>9382</v>
      </c>
      <c r="H1690" s="119"/>
    </row>
    <row r="1691" spans="2:8" x14ac:dyDescent="0.25">
      <c r="B1691" s="2" t="s">
        <v>154</v>
      </c>
      <c r="C1691" s="2" t="s">
        <v>164</v>
      </c>
      <c r="D1691" s="2">
        <v>5529</v>
      </c>
      <c r="E1691" s="2" t="s">
        <v>1810</v>
      </c>
      <c r="F1691" s="2" t="s">
        <v>12</v>
      </c>
      <c r="G1691" s="6">
        <v>2288</v>
      </c>
      <c r="H1691" s="119"/>
    </row>
    <row r="1692" spans="2:8" x14ac:dyDescent="0.25">
      <c r="B1692" s="2" t="s">
        <v>154</v>
      </c>
      <c r="C1692" s="2" t="s">
        <v>547</v>
      </c>
      <c r="D1692" s="2">
        <v>5535</v>
      </c>
      <c r="E1692" s="2" t="s">
        <v>1811</v>
      </c>
      <c r="F1692" s="2" t="s">
        <v>549</v>
      </c>
      <c r="G1692" s="6">
        <v>115374</v>
      </c>
      <c r="H1692" s="119"/>
    </row>
    <row r="1693" spans="2:8" x14ac:dyDescent="0.25">
      <c r="B1693" s="2" t="s">
        <v>154</v>
      </c>
      <c r="C1693" s="2" t="s">
        <v>547</v>
      </c>
      <c r="D1693" s="2">
        <v>5536</v>
      </c>
      <c r="E1693" s="2" t="s">
        <v>1811</v>
      </c>
      <c r="F1693" s="2" t="s">
        <v>838</v>
      </c>
      <c r="G1693" s="6">
        <v>14422</v>
      </c>
      <c r="H1693" s="119"/>
    </row>
    <row r="1694" spans="2:8" x14ac:dyDescent="0.25">
      <c r="B1694" s="2" t="s">
        <v>154</v>
      </c>
      <c r="C1694" s="2" t="s">
        <v>164</v>
      </c>
      <c r="D1694" s="2">
        <v>5540</v>
      </c>
      <c r="E1694" s="2" t="s">
        <v>1812</v>
      </c>
      <c r="F1694" s="2" t="s">
        <v>12</v>
      </c>
      <c r="G1694" s="6">
        <v>1770</v>
      </c>
      <c r="H1694" s="119"/>
    </row>
    <row r="1695" spans="2:8" x14ac:dyDescent="0.25">
      <c r="B1695" s="2" t="s">
        <v>154</v>
      </c>
      <c r="C1695" s="2" t="s">
        <v>164</v>
      </c>
      <c r="D1695" s="2">
        <v>5541</v>
      </c>
      <c r="E1695" s="2" t="s">
        <v>1813</v>
      </c>
      <c r="F1695" s="2" t="s">
        <v>12</v>
      </c>
      <c r="G1695" s="6">
        <v>2269</v>
      </c>
      <c r="H1695" s="119"/>
    </row>
    <row r="1696" spans="2:8" x14ac:dyDescent="0.25">
      <c r="B1696" s="2" t="s">
        <v>154</v>
      </c>
      <c r="C1696" s="2" t="s">
        <v>164</v>
      </c>
      <c r="D1696" s="2">
        <v>5542</v>
      </c>
      <c r="E1696" s="2" t="s">
        <v>1814</v>
      </c>
      <c r="F1696" s="2" t="s">
        <v>12</v>
      </c>
      <c r="G1696" s="6">
        <v>3434</v>
      </c>
      <c r="H1696" s="119"/>
    </row>
    <row r="1697" spans="2:8" x14ac:dyDescent="0.25">
      <c r="B1697" s="2" t="s">
        <v>154</v>
      </c>
      <c r="C1697" s="2" t="s">
        <v>164</v>
      </c>
      <c r="D1697" s="2">
        <v>5543</v>
      </c>
      <c r="E1697" s="2" t="s">
        <v>1815</v>
      </c>
      <c r="F1697" s="2" t="s">
        <v>12</v>
      </c>
      <c r="G1697" s="6">
        <v>4714</v>
      </c>
      <c r="H1697" s="119"/>
    </row>
    <row r="1698" spans="2:8" x14ac:dyDescent="0.25">
      <c r="B1698" s="2" t="s">
        <v>154</v>
      </c>
      <c r="C1698" s="2" t="s">
        <v>164</v>
      </c>
      <c r="D1698" s="2">
        <v>5545</v>
      </c>
      <c r="E1698" s="2" t="s">
        <v>1816</v>
      </c>
      <c r="F1698" s="2" t="s">
        <v>12</v>
      </c>
      <c r="G1698" s="6">
        <v>33209</v>
      </c>
      <c r="H1698" s="119"/>
    </row>
    <row r="1699" spans="2:8" x14ac:dyDescent="0.25">
      <c r="B1699" s="2" t="s">
        <v>154</v>
      </c>
      <c r="C1699" s="2" t="s">
        <v>164</v>
      </c>
      <c r="D1699" s="2">
        <v>5546</v>
      </c>
      <c r="E1699" s="2" t="s">
        <v>1817</v>
      </c>
      <c r="F1699" s="2" t="s">
        <v>12</v>
      </c>
      <c r="G1699" s="6">
        <v>49304</v>
      </c>
      <c r="H1699" s="119"/>
    </row>
    <row r="1700" spans="2:8" x14ac:dyDescent="0.25">
      <c r="B1700" s="2" t="s">
        <v>154</v>
      </c>
      <c r="C1700" s="2" t="s">
        <v>164</v>
      </c>
      <c r="D1700" s="2">
        <v>5547</v>
      </c>
      <c r="E1700" s="2" t="s">
        <v>1818</v>
      </c>
      <c r="F1700" s="2" t="s">
        <v>12</v>
      </c>
      <c r="G1700" s="6">
        <v>32498</v>
      </c>
      <c r="H1700" s="119"/>
    </row>
    <row r="1701" spans="2:8" x14ac:dyDescent="0.25">
      <c r="B1701" s="2" t="s">
        <v>154</v>
      </c>
      <c r="C1701" s="2" t="s">
        <v>164</v>
      </c>
      <c r="D1701" s="2">
        <v>5548</v>
      </c>
      <c r="E1701" s="2" t="s">
        <v>1819</v>
      </c>
      <c r="F1701" s="2" t="s">
        <v>12</v>
      </c>
      <c r="G1701" s="6">
        <v>15085</v>
      </c>
      <c r="H1701" s="119"/>
    </row>
    <row r="1702" spans="2:8" x14ac:dyDescent="0.25">
      <c r="B1702" s="2" t="s">
        <v>154</v>
      </c>
      <c r="C1702" s="2" t="s">
        <v>164</v>
      </c>
      <c r="D1702" s="2">
        <v>5549</v>
      </c>
      <c r="E1702" s="2" t="s">
        <v>1820</v>
      </c>
      <c r="F1702" s="2" t="s">
        <v>12</v>
      </c>
      <c r="G1702" s="6">
        <v>98795</v>
      </c>
      <c r="H1702" s="119"/>
    </row>
    <row r="1703" spans="2:8" x14ac:dyDescent="0.25">
      <c r="B1703" s="2" t="s">
        <v>154</v>
      </c>
      <c r="C1703" s="2" t="s">
        <v>164</v>
      </c>
      <c r="D1703" s="2">
        <v>5550</v>
      </c>
      <c r="E1703" s="2" t="s">
        <v>1821</v>
      </c>
      <c r="F1703" s="2" t="s">
        <v>12</v>
      </c>
      <c r="G1703" s="6">
        <v>81607</v>
      </c>
      <c r="H1703" s="119"/>
    </row>
    <row r="1704" spans="2:8" x14ac:dyDescent="0.25">
      <c r="B1704" s="2" t="s">
        <v>154</v>
      </c>
      <c r="C1704" s="2" t="s">
        <v>164</v>
      </c>
      <c r="D1704" s="2">
        <v>5551</v>
      </c>
      <c r="E1704" s="2" t="s">
        <v>1822</v>
      </c>
      <c r="F1704" s="2" t="s">
        <v>12</v>
      </c>
      <c r="G1704" s="6">
        <v>19323</v>
      </c>
      <c r="H1704" s="119"/>
    </row>
    <row r="1705" spans="2:8" x14ac:dyDescent="0.25">
      <c r="B1705" s="2" t="s">
        <v>154</v>
      </c>
      <c r="C1705" s="2" t="s">
        <v>164</v>
      </c>
      <c r="D1705" s="2">
        <v>5552</v>
      </c>
      <c r="E1705" s="2" t="s">
        <v>1823</v>
      </c>
      <c r="F1705" s="2" t="s">
        <v>9</v>
      </c>
      <c r="G1705" s="6">
        <v>10940</v>
      </c>
      <c r="H1705" s="119"/>
    </row>
    <row r="1706" spans="2:8" x14ac:dyDescent="0.25">
      <c r="B1706" s="2" t="s">
        <v>154</v>
      </c>
      <c r="C1706" s="2" t="s">
        <v>164</v>
      </c>
      <c r="D1706" s="2">
        <v>5556</v>
      </c>
      <c r="E1706" s="2" t="s">
        <v>1824</v>
      </c>
      <c r="F1706" s="2" t="s">
        <v>12</v>
      </c>
      <c r="G1706" s="6">
        <v>17008</v>
      </c>
      <c r="H1706" s="119"/>
    </row>
    <row r="1707" spans="2:8" x14ac:dyDescent="0.25">
      <c r="B1707" s="2" t="s">
        <v>154</v>
      </c>
      <c r="C1707" s="2" t="s">
        <v>164</v>
      </c>
      <c r="D1707" s="2">
        <v>5557</v>
      </c>
      <c r="E1707" s="2" t="s">
        <v>1825</v>
      </c>
      <c r="F1707" s="2" t="s">
        <v>12</v>
      </c>
      <c r="G1707" s="6">
        <v>44014</v>
      </c>
      <c r="H1707" s="119"/>
    </row>
    <row r="1708" spans="2:8" x14ac:dyDescent="0.25">
      <c r="B1708" s="2" t="s">
        <v>154</v>
      </c>
      <c r="C1708" s="2" t="s">
        <v>164</v>
      </c>
      <c r="D1708" s="2">
        <v>5558</v>
      </c>
      <c r="E1708" s="2" t="s">
        <v>1826</v>
      </c>
      <c r="F1708" s="2" t="s">
        <v>12</v>
      </c>
      <c r="G1708" s="6">
        <v>52564</v>
      </c>
      <c r="H1708" s="119"/>
    </row>
    <row r="1709" spans="2:8" x14ac:dyDescent="0.25">
      <c r="B1709" s="2" t="s">
        <v>154</v>
      </c>
      <c r="C1709" s="2" t="s">
        <v>164</v>
      </c>
      <c r="D1709" s="2">
        <v>5561</v>
      </c>
      <c r="E1709" s="2" t="s">
        <v>1827</v>
      </c>
      <c r="F1709" s="2" t="s">
        <v>12</v>
      </c>
      <c r="G1709" s="6">
        <v>82566</v>
      </c>
      <c r="H1709" s="119"/>
    </row>
    <row r="1710" spans="2:8" x14ac:dyDescent="0.25">
      <c r="B1710" s="2" t="s">
        <v>154</v>
      </c>
      <c r="C1710" s="2" t="s">
        <v>164</v>
      </c>
      <c r="D1710" s="2">
        <v>5562</v>
      </c>
      <c r="E1710" s="2" t="s">
        <v>1828</v>
      </c>
      <c r="F1710" s="2" t="s">
        <v>12</v>
      </c>
      <c r="G1710" s="6">
        <v>32453</v>
      </c>
      <c r="H1710" s="119"/>
    </row>
    <row r="1711" spans="2:8" x14ac:dyDescent="0.25">
      <c r="B1711" s="2" t="s">
        <v>154</v>
      </c>
      <c r="C1711" s="2" t="s">
        <v>164</v>
      </c>
      <c r="D1711" s="2">
        <v>5567</v>
      </c>
      <c r="E1711" s="2" t="s">
        <v>1829</v>
      </c>
      <c r="F1711" s="2" t="s">
        <v>12</v>
      </c>
      <c r="G1711" s="6">
        <v>6774</v>
      </c>
      <c r="H1711" s="119"/>
    </row>
    <row r="1712" spans="2:8" x14ac:dyDescent="0.25">
      <c r="B1712" s="2" t="s">
        <v>154</v>
      </c>
      <c r="C1712" s="2" t="s">
        <v>164</v>
      </c>
      <c r="D1712" s="2">
        <v>5568</v>
      </c>
      <c r="E1712" s="2" t="s">
        <v>1830</v>
      </c>
      <c r="F1712" s="2" t="s">
        <v>9</v>
      </c>
      <c r="G1712" s="6">
        <v>3548354</v>
      </c>
      <c r="H1712" s="119"/>
    </row>
    <row r="1713" spans="2:8" x14ac:dyDescent="0.25">
      <c r="B1713" s="2" t="s">
        <v>154</v>
      </c>
      <c r="C1713" s="2" t="s">
        <v>164</v>
      </c>
      <c r="D1713" s="2">
        <v>5570</v>
      </c>
      <c r="E1713" s="2" t="s">
        <v>1831</v>
      </c>
      <c r="F1713" s="2" t="s">
        <v>12</v>
      </c>
      <c r="G1713" s="6">
        <v>139157</v>
      </c>
      <c r="H1713" s="119"/>
    </row>
    <row r="1714" spans="2:8" x14ac:dyDescent="0.25">
      <c r="B1714" s="2" t="s">
        <v>154</v>
      </c>
      <c r="C1714" s="2" t="s">
        <v>164</v>
      </c>
      <c r="D1714" s="2">
        <v>5571</v>
      </c>
      <c r="E1714" s="2" t="s">
        <v>1832</v>
      </c>
      <c r="F1714" s="2" t="s">
        <v>12</v>
      </c>
      <c r="G1714" s="6">
        <v>30771</v>
      </c>
      <c r="H1714" s="119"/>
    </row>
    <row r="1715" spans="2:8" x14ac:dyDescent="0.25">
      <c r="B1715" s="2" t="s">
        <v>154</v>
      </c>
      <c r="C1715" s="2" t="s">
        <v>164</v>
      </c>
      <c r="D1715" s="2">
        <v>5572</v>
      </c>
      <c r="E1715" s="2" t="s">
        <v>1833</v>
      </c>
      <c r="F1715" s="2" t="s">
        <v>12</v>
      </c>
      <c r="G1715" s="6">
        <v>18177</v>
      </c>
      <c r="H1715" s="119"/>
    </row>
    <row r="1716" spans="2:8" x14ac:dyDescent="0.25">
      <c r="B1716" s="2" t="s">
        <v>154</v>
      </c>
      <c r="C1716" s="2" t="s">
        <v>164</v>
      </c>
      <c r="D1716" s="2">
        <v>5573</v>
      </c>
      <c r="E1716" s="2" t="s">
        <v>1834</v>
      </c>
      <c r="F1716" s="2" t="s">
        <v>12</v>
      </c>
      <c r="G1716" s="6">
        <v>10997</v>
      </c>
      <c r="H1716" s="119"/>
    </row>
    <row r="1717" spans="2:8" x14ac:dyDescent="0.25">
      <c r="B1717" s="2" t="s">
        <v>154</v>
      </c>
      <c r="C1717" s="2" t="s">
        <v>164</v>
      </c>
      <c r="D1717" s="2">
        <v>5574</v>
      </c>
      <c r="E1717" s="2" t="s">
        <v>1835</v>
      </c>
      <c r="F1717" s="2" t="s">
        <v>12</v>
      </c>
      <c r="G1717" s="6">
        <v>7691</v>
      </c>
      <c r="H1717" s="119"/>
    </row>
    <row r="1718" spans="2:8" x14ac:dyDescent="0.25">
      <c r="B1718" s="2" t="s">
        <v>154</v>
      </c>
      <c r="C1718" s="2" t="s">
        <v>164</v>
      </c>
      <c r="D1718" s="2">
        <v>5575</v>
      </c>
      <c r="E1718" s="2" t="s">
        <v>1836</v>
      </c>
      <c r="F1718" s="2" t="s">
        <v>12</v>
      </c>
      <c r="G1718" s="6">
        <v>26749</v>
      </c>
      <c r="H1718" s="119"/>
    </row>
    <row r="1719" spans="2:8" x14ac:dyDescent="0.25">
      <c r="B1719" s="2" t="s">
        <v>154</v>
      </c>
      <c r="C1719" s="2" t="s">
        <v>164</v>
      </c>
      <c r="D1719" s="2">
        <v>5576</v>
      </c>
      <c r="E1719" s="2" t="s">
        <v>1837</v>
      </c>
      <c r="F1719" s="2" t="s">
        <v>12</v>
      </c>
      <c r="G1719" s="6">
        <v>9345</v>
      </c>
      <c r="H1719" s="119"/>
    </row>
    <row r="1720" spans="2:8" x14ac:dyDescent="0.25">
      <c r="B1720" s="2" t="s">
        <v>154</v>
      </c>
      <c r="C1720" s="2" t="s">
        <v>164</v>
      </c>
      <c r="D1720" s="2">
        <v>5577</v>
      </c>
      <c r="E1720" s="2" t="s">
        <v>1838</v>
      </c>
      <c r="F1720" s="2" t="s">
        <v>12</v>
      </c>
      <c r="G1720" s="6">
        <v>111643</v>
      </c>
      <c r="H1720" s="119"/>
    </row>
    <row r="1721" spans="2:8" x14ac:dyDescent="0.25">
      <c r="B1721" s="2" t="s">
        <v>154</v>
      </c>
      <c r="C1721" s="2" t="s">
        <v>164</v>
      </c>
      <c r="D1721" s="2">
        <v>5579</v>
      </c>
      <c r="E1721" s="2" t="s">
        <v>1839</v>
      </c>
      <c r="F1721" s="2" t="s">
        <v>9</v>
      </c>
      <c r="G1721" s="6">
        <v>342505</v>
      </c>
      <c r="H1721" s="119"/>
    </row>
    <row r="1722" spans="2:8" x14ac:dyDescent="0.25">
      <c r="B1722" s="2" t="s">
        <v>154</v>
      </c>
      <c r="C1722" s="2" t="s">
        <v>164</v>
      </c>
      <c r="D1722" s="2">
        <v>5581</v>
      </c>
      <c r="E1722" s="2" t="s">
        <v>1840</v>
      </c>
      <c r="F1722" s="2" t="s">
        <v>12</v>
      </c>
      <c r="G1722" s="6">
        <v>207548</v>
      </c>
      <c r="H1722" s="119"/>
    </row>
    <row r="1723" spans="2:8" x14ac:dyDescent="0.25">
      <c r="B1723" s="2" t="s">
        <v>154</v>
      </c>
      <c r="C1723" s="2" t="s">
        <v>164</v>
      </c>
      <c r="D1723" s="2">
        <v>5582</v>
      </c>
      <c r="E1723" s="2" t="s">
        <v>1841</v>
      </c>
      <c r="F1723" s="2" t="s">
        <v>12</v>
      </c>
      <c r="G1723" s="6">
        <v>24200</v>
      </c>
      <c r="H1723" s="119"/>
    </row>
    <row r="1724" spans="2:8" x14ac:dyDescent="0.25">
      <c r="B1724" s="2" t="s">
        <v>154</v>
      </c>
      <c r="C1724" s="2" t="s">
        <v>164</v>
      </c>
      <c r="D1724" s="2">
        <v>5583</v>
      </c>
      <c r="E1724" s="2" t="s">
        <v>1842</v>
      </c>
      <c r="F1724" s="2" t="s">
        <v>12</v>
      </c>
      <c r="G1724" s="6">
        <v>29831</v>
      </c>
      <c r="H1724" s="119"/>
    </row>
    <row r="1725" spans="2:8" x14ac:dyDescent="0.25">
      <c r="B1725" s="2" t="s">
        <v>154</v>
      </c>
      <c r="C1725" s="2" t="s">
        <v>164</v>
      </c>
      <c r="D1725" s="2">
        <v>5585</v>
      </c>
      <c r="E1725" s="2" t="s">
        <v>1843</v>
      </c>
      <c r="F1725" s="2" t="s">
        <v>9</v>
      </c>
      <c r="G1725" s="6">
        <v>74535</v>
      </c>
      <c r="H1725" s="119"/>
    </row>
    <row r="1726" spans="2:8" x14ac:dyDescent="0.25">
      <c r="B1726" s="2" t="s">
        <v>154</v>
      </c>
      <c r="C1726" s="2" t="s">
        <v>164</v>
      </c>
      <c r="D1726" s="2">
        <v>5586</v>
      </c>
      <c r="E1726" s="2" t="s">
        <v>1844</v>
      </c>
      <c r="F1726" s="2" t="s">
        <v>12</v>
      </c>
      <c r="G1726" s="6">
        <v>19690</v>
      </c>
      <c r="H1726" s="119"/>
    </row>
    <row r="1727" spans="2:8" x14ac:dyDescent="0.25">
      <c r="B1727" s="2" t="s">
        <v>154</v>
      </c>
      <c r="C1727" s="2" t="s">
        <v>164</v>
      </c>
      <c r="D1727" s="2">
        <v>5587</v>
      </c>
      <c r="E1727" s="2" t="s">
        <v>1845</v>
      </c>
      <c r="F1727" s="2" t="s">
        <v>12</v>
      </c>
      <c r="G1727" s="6">
        <v>29650</v>
      </c>
      <c r="H1727" s="119"/>
    </row>
    <row r="1728" spans="2:8" x14ac:dyDescent="0.25">
      <c r="B1728" s="2" t="s">
        <v>154</v>
      </c>
      <c r="C1728" s="2" t="s">
        <v>164</v>
      </c>
      <c r="D1728" s="2">
        <v>5588</v>
      </c>
      <c r="E1728" s="2" t="s">
        <v>1846</v>
      </c>
      <c r="F1728" s="2" t="s">
        <v>12</v>
      </c>
      <c r="G1728" s="6">
        <v>84635</v>
      </c>
      <c r="H1728" s="119"/>
    </row>
    <row r="1729" spans="2:8" x14ac:dyDescent="0.25">
      <c r="B1729" s="2" t="s">
        <v>154</v>
      </c>
      <c r="C1729" s="2" t="s">
        <v>164</v>
      </c>
      <c r="D1729" s="2">
        <v>5591</v>
      </c>
      <c r="E1729" s="2" t="s">
        <v>1847</v>
      </c>
      <c r="F1729" s="2" t="s">
        <v>12</v>
      </c>
      <c r="G1729" s="6">
        <v>138952</v>
      </c>
      <c r="H1729" s="119"/>
    </row>
    <row r="1730" spans="2:8" x14ac:dyDescent="0.25">
      <c r="B1730" s="2" t="s">
        <v>154</v>
      </c>
      <c r="C1730" s="2" t="s">
        <v>164</v>
      </c>
      <c r="D1730" s="2">
        <v>5593</v>
      </c>
      <c r="E1730" s="2" t="s">
        <v>1848</v>
      </c>
      <c r="F1730" s="2" t="s">
        <v>9</v>
      </c>
      <c r="G1730" s="6">
        <v>6483057</v>
      </c>
      <c r="H1730" s="119"/>
    </row>
    <row r="1731" spans="2:8" x14ac:dyDescent="0.25">
      <c r="B1731" s="2" t="s">
        <v>154</v>
      </c>
      <c r="C1731" s="2" t="s">
        <v>164</v>
      </c>
      <c r="D1731" s="2">
        <v>5595</v>
      </c>
      <c r="E1731" s="2" t="s">
        <v>1849</v>
      </c>
      <c r="F1731" s="2" t="s">
        <v>9</v>
      </c>
      <c r="G1731" s="6">
        <v>70284</v>
      </c>
      <c r="H1731" s="119"/>
    </row>
    <row r="1732" spans="2:8" x14ac:dyDescent="0.25">
      <c r="B1732" s="2" t="s">
        <v>154</v>
      </c>
      <c r="C1732" s="2" t="s">
        <v>164</v>
      </c>
      <c r="D1732" s="2">
        <v>5599</v>
      </c>
      <c r="E1732" s="2" t="s">
        <v>1850</v>
      </c>
      <c r="F1732" s="2" t="s">
        <v>12</v>
      </c>
      <c r="G1732" s="6">
        <v>147646</v>
      </c>
      <c r="H1732" s="119"/>
    </row>
    <row r="1733" spans="2:8" x14ac:dyDescent="0.25">
      <c r="B1733" s="2" t="s">
        <v>154</v>
      </c>
      <c r="C1733" s="2" t="s">
        <v>164</v>
      </c>
      <c r="D1733" s="2">
        <v>5602</v>
      </c>
      <c r="E1733" s="2" t="s">
        <v>1851</v>
      </c>
      <c r="F1733" s="2" t="s">
        <v>12</v>
      </c>
      <c r="G1733" s="6">
        <v>2180089</v>
      </c>
      <c r="H1733" s="119"/>
    </row>
    <row r="1734" spans="2:8" x14ac:dyDescent="0.25">
      <c r="B1734" s="2" t="s">
        <v>154</v>
      </c>
      <c r="C1734" s="2" t="s">
        <v>164</v>
      </c>
      <c r="D1734" s="2">
        <v>5603</v>
      </c>
      <c r="E1734" s="2" t="s">
        <v>1852</v>
      </c>
      <c r="F1734" s="2" t="s">
        <v>12</v>
      </c>
      <c r="G1734" s="6">
        <v>52895</v>
      </c>
      <c r="H1734" s="119"/>
    </row>
    <row r="1735" spans="2:8" x14ac:dyDescent="0.25">
      <c r="B1735" s="2" t="s">
        <v>154</v>
      </c>
      <c r="C1735" s="2" t="s">
        <v>187</v>
      </c>
      <c r="D1735" s="2">
        <v>5604</v>
      </c>
      <c r="E1735" s="2" t="s">
        <v>1853</v>
      </c>
      <c r="F1735" s="2" t="s">
        <v>12</v>
      </c>
      <c r="G1735" s="6">
        <v>63291</v>
      </c>
      <c r="H1735" s="119"/>
    </row>
    <row r="1736" spans="2:8" x14ac:dyDescent="0.25">
      <c r="B1736" s="2" t="s">
        <v>154</v>
      </c>
      <c r="C1736" s="2" t="s">
        <v>187</v>
      </c>
      <c r="D1736" s="2">
        <v>5606</v>
      </c>
      <c r="E1736" s="2" t="s">
        <v>1854</v>
      </c>
      <c r="F1736" s="2" t="s">
        <v>12</v>
      </c>
      <c r="G1736" s="6">
        <v>133443</v>
      </c>
      <c r="H1736" s="119"/>
    </row>
    <row r="1737" spans="2:8" x14ac:dyDescent="0.25">
      <c r="B1737" s="2" t="s">
        <v>154</v>
      </c>
      <c r="C1737" s="2" t="s">
        <v>164</v>
      </c>
      <c r="D1737" s="2">
        <v>5610</v>
      </c>
      <c r="E1737" s="2" t="s">
        <v>1855</v>
      </c>
      <c r="F1737" s="2" t="s">
        <v>12</v>
      </c>
      <c r="G1737" s="6">
        <v>95130</v>
      </c>
      <c r="H1737" s="119"/>
    </row>
    <row r="1738" spans="2:8" x14ac:dyDescent="0.25">
      <c r="B1738" s="2" t="s">
        <v>154</v>
      </c>
      <c r="C1738" s="2" t="s">
        <v>164</v>
      </c>
      <c r="D1738" s="2">
        <v>5611</v>
      </c>
      <c r="E1738" s="2" t="s">
        <v>1856</v>
      </c>
      <c r="F1738" s="2" t="s">
        <v>12</v>
      </c>
      <c r="G1738" s="6">
        <v>47284</v>
      </c>
      <c r="H1738" s="119"/>
    </row>
    <row r="1739" spans="2:8" x14ac:dyDescent="0.25">
      <c r="B1739" s="2" t="s">
        <v>154</v>
      </c>
      <c r="C1739" s="2" t="s">
        <v>164</v>
      </c>
      <c r="D1739" s="2">
        <v>5612</v>
      </c>
      <c r="E1739" s="2" t="s">
        <v>1857</v>
      </c>
      <c r="F1739" s="2" t="s">
        <v>9</v>
      </c>
      <c r="G1739" s="6">
        <v>33599</v>
      </c>
      <c r="H1739" s="119"/>
    </row>
    <row r="1740" spans="2:8" x14ac:dyDescent="0.25">
      <c r="B1740" s="2" t="s">
        <v>154</v>
      </c>
      <c r="C1740" s="2" t="s">
        <v>164</v>
      </c>
      <c r="D1740" s="2">
        <v>5613</v>
      </c>
      <c r="E1740" s="2" t="s">
        <v>1858</v>
      </c>
      <c r="F1740" s="2" t="s">
        <v>9</v>
      </c>
      <c r="G1740" s="6">
        <v>46817</v>
      </c>
      <c r="H1740" s="119"/>
    </row>
    <row r="1741" spans="2:8" x14ac:dyDescent="0.25">
      <c r="B1741" s="2" t="s">
        <v>154</v>
      </c>
      <c r="C1741" s="2" t="s">
        <v>164</v>
      </c>
      <c r="D1741" s="2">
        <v>5616</v>
      </c>
      <c r="E1741" s="2" t="s">
        <v>1859</v>
      </c>
      <c r="F1741" s="2" t="s">
        <v>12</v>
      </c>
      <c r="G1741" s="6">
        <v>7467</v>
      </c>
      <c r="H1741" s="119"/>
    </row>
    <row r="1742" spans="2:8" x14ac:dyDescent="0.25">
      <c r="B1742" s="2" t="s">
        <v>154</v>
      </c>
      <c r="C1742" s="2" t="s">
        <v>164</v>
      </c>
      <c r="D1742" s="2">
        <v>5618</v>
      </c>
      <c r="E1742" s="2" t="s">
        <v>1860</v>
      </c>
      <c r="F1742" s="2" t="s">
        <v>9</v>
      </c>
      <c r="G1742" s="6">
        <v>76175</v>
      </c>
      <c r="H1742" s="119"/>
    </row>
    <row r="1743" spans="2:8" x14ac:dyDescent="0.25">
      <c r="B1743" s="2" t="s">
        <v>154</v>
      </c>
      <c r="C1743" s="2" t="s">
        <v>164</v>
      </c>
      <c r="D1743" s="2">
        <v>5619</v>
      </c>
      <c r="E1743" s="2" t="s">
        <v>1861</v>
      </c>
      <c r="F1743" s="2" t="s">
        <v>9</v>
      </c>
      <c r="G1743" s="6">
        <v>144602</v>
      </c>
      <c r="H1743" s="119"/>
    </row>
    <row r="1744" spans="2:8" x14ac:dyDescent="0.25">
      <c r="B1744" s="2" t="s">
        <v>154</v>
      </c>
      <c r="C1744" s="2" t="s">
        <v>164</v>
      </c>
      <c r="D1744" s="2">
        <v>5621</v>
      </c>
      <c r="E1744" s="2" t="s">
        <v>1862</v>
      </c>
      <c r="F1744" s="2" t="s">
        <v>12</v>
      </c>
      <c r="G1744" s="6">
        <v>16175</v>
      </c>
      <c r="H1744" s="119"/>
    </row>
    <row r="1745" spans="2:8" x14ac:dyDescent="0.25">
      <c r="B1745" s="2" t="s">
        <v>154</v>
      </c>
      <c r="C1745" s="2" t="s">
        <v>164</v>
      </c>
      <c r="D1745" s="2">
        <v>5622</v>
      </c>
      <c r="E1745" s="2" t="s">
        <v>1863</v>
      </c>
      <c r="F1745" s="2" t="s">
        <v>9</v>
      </c>
      <c r="G1745" s="6">
        <v>126074</v>
      </c>
      <c r="H1745" s="119"/>
    </row>
    <row r="1746" spans="2:8" x14ac:dyDescent="0.25">
      <c r="B1746" s="2" t="s">
        <v>154</v>
      </c>
      <c r="C1746" s="2" t="s">
        <v>164</v>
      </c>
      <c r="D1746" s="2">
        <v>5625</v>
      </c>
      <c r="E1746" s="2" t="s">
        <v>1864</v>
      </c>
      <c r="F1746" s="2" t="s">
        <v>9</v>
      </c>
      <c r="G1746" s="6">
        <v>98367</v>
      </c>
      <c r="H1746" s="119"/>
    </row>
    <row r="1747" spans="2:8" x14ac:dyDescent="0.25">
      <c r="B1747" s="2" t="s">
        <v>154</v>
      </c>
      <c r="C1747" s="2" t="s">
        <v>164</v>
      </c>
      <c r="D1747" s="2">
        <v>5626</v>
      </c>
      <c r="E1747" s="2" t="s">
        <v>1865</v>
      </c>
      <c r="F1747" s="2" t="s">
        <v>9</v>
      </c>
      <c r="G1747" s="6">
        <v>31075</v>
      </c>
      <c r="H1747" s="119"/>
    </row>
    <row r="1748" spans="2:8" x14ac:dyDescent="0.25">
      <c r="B1748" s="2" t="s">
        <v>154</v>
      </c>
      <c r="C1748" s="2" t="s">
        <v>164</v>
      </c>
      <c r="D1748" s="2">
        <v>5628</v>
      </c>
      <c r="E1748" s="2" t="s">
        <v>1866</v>
      </c>
      <c r="F1748" s="2" t="s">
        <v>12</v>
      </c>
      <c r="G1748" s="6">
        <v>7329</v>
      </c>
      <c r="H1748" s="119"/>
    </row>
    <row r="1749" spans="2:8" x14ac:dyDescent="0.25">
      <c r="B1749" s="2" t="s">
        <v>154</v>
      </c>
      <c r="C1749" s="2" t="s">
        <v>164</v>
      </c>
      <c r="D1749" s="2">
        <v>5629</v>
      </c>
      <c r="E1749" s="2" t="s">
        <v>1867</v>
      </c>
      <c r="F1749" s="2" t="s">
        <v>12</v>
      </c>
      <c r="G1749" s="6">
        <v>25544</v>
      </c>
      <c r="H1749" s="119"/>
    </row>
    <row r="1750" spans="2:8" x14ac:dyDescent="0.25">
      <c r="B1750" s="2" t="s">
        <v>154</v>
      </c>
      <c r="C1750" s="2" t="s">
        <v>164</v>
      </c>
      <c r="D1750" s="2">
        <v>5630</v>
      </c>
      <c r="E1750" s="2" t="s">
        <v>1868</v>
      </c>
      <c r="F1750" s="2" t="s">
        <v>12</v>
      </c>
      <c r="G1750" s="6">
        <v>24857</v>
      </c>
      <c r="H1750" s="119"/>
    </row>
    <row r="1751" spans="2:8" x14ac:dyDescent="0.25">
      <c r="B1751" s="2" t="s">
        <v>154</v>
      </c>
      <c r="C1751" s="2" t="s">
        <v>164</v>
      </c>
      <c r="D1751" s="2">
        <v>5634</v>
      </c>
      <c r="E1751" s="2" t="s">
        <v>1869</v>
      </c>
      <c r="F1751" s="2" t="s">
        <v>12</v>
      </c>
      <c r="G1751" s="6">
        <v>2961</v>
      </c>
      <c r="H1751" s="119"/>
    </row>
    <row r="1752" spans="2:8" x14ac:dyDescent="0.25">
      <c r="B1752" s="2" t="s">
        <v>154</v>
      </c>
      <c r="C1752" s="2" t="s">
        <v>1451</v>
      </c>
      <c r="D1752" s="2">
        <v>5641</v>
      </c>
      <c r="E1752" s="2" t="s">
        <v>1870</v>
      </c>
      <c r="F1752" s="2" t="s">
        <v>18</v>
      </c>
      <c r="G1752" s="6">
        <v>64397</v>
      </c>
      <c r="H1752" s="119"/>
    </row>
    <row r="1753" spans="2:8" x14ac:dyDescent="0.25">
      <c r="B1753" s="2" t="s">
        <v>154</v>
      </c>
      <c r="C1753" s="2" t="s">
        <v>1451</v>
      </c>
      <c r="D1753" s="2">
        <v>5642</v>
      </c>
      <c r="E1753" s="2" t="s">
        <v>1871</v>
      </c>
      <c r="F1753" s="2" t="s">
        <v>18</v>
      </c>
      <c r="G1753" s="6">
        <v>13507</v>
      </c>
      <c r="H1753" s="119"/>
    </row>
    <row r="1754" spans="2:8" x14ac:dyDescent="0.25">
      <c r="B1754" s="2" t="s">
        <v>154</v>
      </c>
      <c r="C1754" s="2" t="s">
        <v>1451</v>
      </c>
      <c r="D1754" s="2">
        <v>5644</v>
      </c>
      <c r="E1754" s="2" t="s">
        <v>1872</v>
      </c>
      <c r="F1754" s="2" t="s">
        <v>18</v>
      </c>
      <c r="G1754" s="6">
        <v>9432</v>
      </c>
      <c r="H1754" s="119"/>
    </row>
    <row r="1755" spans="2:8" x14ac:dyDescent="0.25">
      <c r="B1755" s="2" t="s">
        <v>154</v>
      </c>
      <c r="C1755" s="2" t="s">
        <v>1873</v>
      </c>
      <c r="D1755" s="2">
        <v>5645</v>
      </c>
      <c r="E1755" s="2" t="s">
        <v>1874</v>
      </c>
      <c r="F1755" s="2" t="s">
        <v>18</v>
      </c>
      <c r="G1755" s="6">
        <v>5875</v>
      </c>
      <c r="H1755" s="119"/>
    </row>
    <row r="1756" spans="2:8" x14ac:dyDescent="0.25">
      <c r="B1756" s="2" t="s">
        <v>154</v>
      </c>
      <c r="C1756" s="2" t="s">
        <v>1451</v>
      </c>
      <c r="D1756" s="2">
        <v>5646</v>
      </c>
      <c r="E1756" s="2" t="s">
        <v>1875</v>
      </c>
      <c r="F1756" s="2" t="s">
        <v>12</v>
      </c>
      <c r="G1756" s="6">
        <v>6431</v>
      </c>
      <c r="H1756" s="119"/>
    </row>
    <row r="1757" spans="2:8" x14ac:dyDescent="0.25">
      <c r="B1757" s="2" t="s">
        <v>154</v>
      </c>
      <c r="C1757" s="2" t="s">
        <v>1451</v>
      </c>
      <c r="D1757" s="2">
        <v>5647</v>
      </c>
      <c r="E1757" s="2" t="s">
        <v>1876</v>
      </c>
      <c r="F1757" s="2" t="s">
        <v>18</v>
      </c>
      <c r="G1757" s="6">
        <v>7963</v>
      </c>
      <c r="H1757" s="119"/>
    </row>
    <row r="1758" spans="2:8" x14ac:dyDescent="0.25">
      <c r="B1758" s="2" t="s">
        <v>154</v>
      </c>
      <c r="C1758" s="2" t="s">
        <v>1449</v>
      </c>
      <c r="D1758" s="2">
        <v>5656</v>
      </c>
      <c r="E1758" s="2" t="s">
        <v>1877</v>
      </c>
      <c r="F1758" s="2" t="s">
        <v>18</v>
      </c>
      <c r="G1758" s="6">
        <v>409481</v>
      </c>
      <c r="H1758" s="119"/>
    </row>
    <row r="1759" spans="2:8" x14ac:dyDescent="0.25">
      <c r="B1759" s="2" t="s">
        <v>154</v>
      </c>
      <c r="C1759" s="2" t="s">
        <v>1532</v>
      </c>
      <c r="D1759" s="2">
        <v>5683</v>
      </c>
      <c r="E1759" s="2" t="s">
        <v>56</v>
      </c>
      <c r="F1759" s="2" t="s">
        <v>9</v>
      </c>
      <c r="G1759" s="6">
        <v>188393</v>
      </c>
      <c r="H1759" s="119"/>
    </row>
    <row r="1760" spans="2:8" x14ac:dyDescent="0.25">
      <c r="B1760" s="2" t="s">
        <v>154</v>
      </c>
      <c r="C1760" s="2" t="s">
        <v>1532</v>
      </c>
      <c r="D1760" s="2">
        <v>5684</v>
      </c>
      <c r="E1760" s="2" t="s">
        <v>1878</v>
      </c>
      <c r="F1760" s="2" t="s">
        <v>9</v>
      </c>
      <c r="G1760" s="6">
        <v>346886</v>
      </c>
      <c r="H1760" s="119"/>
    </row>
    <row r="1761" spans="2:8" x14ac:dyDescent="0.25">
      <c r="B1761" s="2" t="s">
        <v>154</v>
      </c>
      <c r="C1761" s="2" t="s">
        <v>1532</v>
      </c>
      <c r="D1761" s="2">
        <v>5685</v>
      </c>
      <c r="E1761" s="2" t="s">
        <v>97</v>
      </c>
      <c r="F1761" s="2" t="s">
        <v>9</v>
      </c>
      <c r="G1761" s="6">
        <v>10103875</v>
      </c>
      <c r="H1761" s="119"/>
    </row>
    <row r="1762" spans="2:8" x14ac:dyDescent="0.25">
      <c r="B1762" s="2" t="s">
        <v>154</v>
      </c>
      <c r="C1762" s="2" t="s">
        <v>1532</v>
      </c>
      <c r="D1762" s="2">
        <v>5686</v>
      </c>
      <c r="E1762" s="2" t="s">
        <v>98</v>
      </c>
      <c r="F1762" s="2" t="s">
        <v>159</v>
      </c>
      <c r="G1762" s="6">
        <v>734568</v>
      </c>
      <c r="H1762" s="119"/>
    </row>
    <row r="1763" spans="2:8" x14ac:dyDescent="0.25">
      <c r="B1763" s="2" t="s">
        <v>154</v>
      </c>
      <c r="C1763" s="2" t="s">
        <v>1532</v>
      </c>
      <c r="D1763" s="2">
        <v>5687</v>
      </c>
      <c r="E1763" s="2" t="s">
        <v>1879</v>
      </c>
      <c r="F1763" s="2" t="s">
        <v>9</v>
      </c>
      <c r="G1763" s="6">
        <v>285851</v>
      </c>
      <c r="H1763" s="119"/>
    </row>
    <row r="1764" spans="2:8" x14ac:dyDescent="0.25">
      <c r="B1764" s="2" t="s">
        <v>154</v>
      </c>
      <c r="C1764" s="2" t="s">
        <v>187</v>
      </c>
      <c r="D1764" s="2">
        <v>5688</v>
      </c>
      <c r="E1764" s="2" t="s">
        <v>1880</v>
      </c>
      <c r="F1764" s="2" t="s">
        <v>9</v>
      </c>
      <c r="G1764" s="6">
        <v>2359204</v>
      </c>
      <c r="H1764" s="119"/>
    </row>
    <row r="1765" spans="2:8" x14ac:dyDescent="0.25">
      <c r="B1765" s="2" t="s">
        <v>154</v>
      </c>
      <c r="C1765" s="2" t="s">
        <v>164</v>
      </c>
      <c r="D1765" s="2">
        <v>5690</v>
      </c>
      <c r="E1765" s="2" t="s">
        <v>1881</v>
      </c>
      <c r="F1765" s="2" t="s">
        <v>9</v>
      </c>
      <c r="G1765" s="6">
        <v>242623</v>
      </c>
      <c r="H1765" s="119"/>
    </row>
    <row r="1766" spans="2:8" x14ac:dyDescent="0.25">
      <c r="B1766" s="2" t="s">
        <v>154</v>
      </c>
      <c r="C1766" s="2" t="s">
        <v>164</v>
      </c>
      <c r="D1766" s="2">
        <v>5691</v>
      </c>
      <c r="E1766" s="2" t="s">
        <v>1882</v>
      </c>
      <c r="F1766" s="2" t="s">
        <v>9</v>
      </c>
      <c r="G1766" s="6">
        <v>457828</v>
      </c>
      <c r="H1766" s="119"/>
    </row>
    <row r="1767" spans="2:8" x14ac:dyDescent="0.25">
      <c r="B1767" s="2" t="s">
        <v>154</v>
      </c>
      <c r="C1767" s="2" t="s">
        <v>164</v>
      </c>
      <c r="D1767" s="2">
        <v>5692</v>
      </c>
      <c r="E1767" s="2" t="s">
        <v>1883</v>
      </c>
      <c r="F1767" s="2" t="s">
        <v>9</v>
      </c>
      <c r="G1767" s="6">
        <v>735491</v>
      </c>
      <c r="H1767" s="119"/>
    </row>
    <row r="1768" spans="2:8" x14ac:dyDescent="0.25">
      <c r="B1768" s="2" t="s">
        <v>154</v>
      </c>
      <c r="C1768" s="2" t="s">
        <v>164</v>
      </c>
      <c r="D1768" s="2">
        <v>5693</v>
      </c>
      <c r="E1768" s="2" t="s">
        <v>1884</v>
      </c>
      <c r="F1768" s="2" t="s">
        <v>9</v>
      </c>
      <c r="G1768" s="6">
        <v>672448</v>
      </c>
      <c r="H1768" s="119"/>
    </row>
    <row r="1769" spans="2:8" x14ac:dyDescent="0.25">
      <c r="B1769" s="2" t="s">
        <v>154</v>
      </c>
      <c r="C1769" s="2" t="s">
        <v>164</v>
      </c>
      <c r="D1769" s="2">
        <v>5696</v>
      </c>
      <c r="E1769" s="2" t="s">
        <v>1885</v>
      </c>
      <c r="F1769" s="2" t="s">
        <v>9</v>
      </c>
      <c r="G1769" s="6">
        <v>195122</v>
      </c>
      <c r="H1769" s="119"/>
    </row>
    <row r="1770" spans="2:8" x14ac:dyDescent="0.25">
      <c r="B1770" s="2" t="s">
        <v>154</v>
      </c>
      <c r="C1770" s="2" t="s">
        <v>164</v>
      </c>
      <c r="D1770" s="2">
        <v>5697</v>
      </c>
      <c r="E1770" s="2" t="s">
        <v>1886</v>
      </c>
      <c r="F1770" s="2" t="s">
        <v>9</v>
      </c>
      <c r="G1770" s="6">
        <v>403209</v>
      </c>
      <c r="H1770" s="119"/>
    </row>
    <row r="1771" spans="2:8" x14ac:dyDescent="0.25">
      <c r="B1771" s="2" t="s">
        <v>154</v>
      </c>
      <c r="C1771" s="2" t="s">
        <v>164</v>
      </c>
      <c r="D1771" s="2">
        <v>5698</v>
      </c>
      <c r="E1771" s="2" t="s">
        <v>1887</v>
      </c>
      <c r="F1771" s="2" t="s">
        <v>9</v>
      </c>
      <c r="G1771" s="6">
        <v>169954</v>
      </c>
      <c r="H1771" s="119"/>
    </row>
    <row r="1772" spans="2:8" x14ac:dyDescent="0.25">
      <c r="B1772" s="2" t="s">
        <v>154</v>
      </c>
      <c r="C1772" s="2" t="s">
        <v>164</v>
      </c>
      <c r="D1772" s="2">
        <v>5699</v>
      </c>
      <c r="E1772" s="2" t="s">
        <v>1888</v>
      </c>
      <c r="F1772" s="2" t="s">
        <v>9</v>
      </c>
      <c r="G1772" s="6">
        <v>269619</v>
      </c>
      <c r="H1772" s="119"/>
    </row>
    <row r="1773" spans="2:8" x14ac:dyDescent="0.25">
      <c r="B1773" s="2" t="s">
        <v>154</v>
      </c>
      <c r="C1773" s="2" t="s">
        <v>164</v>
      </c>
      <c r="D1773" s="2">
        <v>5700</v>
      </c>
      <c r="E1773" s="2" t="s">
        <v>1889</v>
      </c>
      <c r="F1773" s="2" t="s">
        <v>9</v>
      </c>
      <c r="G1773" s="6">
        <v>106892</v>
      </c>
      <c r="H1773" s="119"/>
    </row>
    <row r="1774" spans="2:8" x14ac:dyDescent="0.25">
      <c r="B1774" s="2" t="s">
        <v>154</v>
      </c>
      <c r="C1774" s="2" t="s">
        <v>164</v>
      </c>
      <c r="D1774" s="2">
        <v>5701</v>
      </c>
      <c r="E1774" s="2" t="s">
        <v>1890</v>
      </c>
      <c r="F1774" s="2" t="s">
        <v>12</v>
      </c>
      <c r="G1774" s="6">
        <v>56704</v>
      </c>
      <c r="H1774" s="119"/>
    </row>
    <row r="1775" spans="2:8" x14ac:dyDescent="0.25">
      <c r="B1775" s="2" t="s">
        <v>154</v>
      </c>
      <c r="C1775" s="2" t="s">
        <v>164</v>
      </c>
      <c r="D1775" s="2">
        <v>5702</v>
      </c>
      <c r="E1775" s="2" t="s">
        <v>1891</v>
      </c>
      <c r="F1775" s="2" t="s">
        <v>9</v>
      </c>
      <c r="G1775" s="6">
        <v>433840</v>
      </c>
      <c r="H1775" s="119"/>
    </row>
    <row r="1776" spans="2:8" x14ac:dyDescent="0.25">
      <c r="B1776" s="2" t="s">
        <v>154</v>
      </c>
      <c r="C1776" s="2" t="s">
        <v>693</v>
      </c>
      <c r="D1776" s="2">
        <v>5705</v>
      </c>
      <c r="E1776" s="2" t="s">
        <v>1892</v>
      </c>
      <c r="F1776" s="2" t="s">
        <v>9</v>
      </c>
      <c r="G1776" s="6">
        <v>425352</v>
      </c>
      <c r="H1776" s="119"/>
    </row>
    <row r="1777" spans="2:8" x14ac:dyDescent="0.25">
      <c r="B1777" s="2" t="s">
        <v>154</v>
      </c>
      <c r="C1777" s="2" t="s">
        <v>193</v>
      </c>
      <c r="D1777" s="2">
        <v>5706</v>
      </c>
      <c r="E1777" s="2" t="s">
        <v>1893</v>
      </c>
      <c r="F1777" s="2" t="s">
        <v>18</v>
      </c>
      <c r="G1777" s="6">
        <v>254093</v>
      </c>
      <c r="H1777" s="119"/>
    </row>
    <row r="1778" spans="2:8" x14ac:dyDescent="0.25">
      <c r="B1778" s="2" t="s">
        <v>154</v>
      </c>
      <c r="C1778" s="2" t="s">
        <v>193</v>
      </c>
      <c r="D1778" s="2">
        <v>5707</v>
      </c>
      <c r="E1778" s="2" t="s">
        <v>1894</v>
      </c>
      <c r="F1778" s="2" t="s">
        <v>18</v>
      </c>
      <c r="G1778" s="6">
        <v>220709</v>
      </c>
      <c r="H1778" s="119"/>
    </row>
    <row r="1779" spans="2:8" x14ac:dyDescent="0.25">
      <c r="B1779" s="2" t="s">
        <v>154</v>
      </c>
      <c r="C1779" s="2" t="s">
        <v>172</v>
      </c>
      <c r="D1779" s="2">
        <v>5708</v>
      </c>
      <c r="E1779" s="2" t="s">
        <v>1895</v>
      </c>
      <c r="F1779" s="2" t="s">
        <v>159</v>
      </c>
      <c r="G1779" s="6">
        <v>151465</v>
      </c>
      <c r="H1779" s="119"/>
    </row>
    <row r="1780" spans="2:8" x14ac:dyDescent="0.25">
      <c r="B1780" s="2" t="s">
        <v>154</v>
      </c>
      <c r="C1780" s="2" t="s">
        <v>193</v>
      </c>
      <c r="D1780" s="2">
        <v>5709</v>
      </c>
      <c r="E1780" s="2" t="s">
        <v>1896</v>
      </c>
      <c r="F1780" s="2" t="s">
        <v>159</v>
      </c>
      <c r="G1780" s="6">
        <v>39433</v>
      </c>
      <c r="H1780" s="119"/>
    </row>
    <row r="1781" spans="2:8" x14ac:dyDescent="0.25">
      <c r="B1781" s="2" t="s">
        <v>154</v>
      </c>
      <c r="C1781" s="2" t="s">
        <v>172</v>
      </c>
      <c r="D1781" s="2">
        <v>5710</v>
      </c>
      <c r="E1781" s="2" t="s">
        <v>1897</v>
      </c>
      <c r="F1781" s="2" t="s">
        <v>159</v>
      </c>
      <c r="G1781" s="6">
        <v>58134</v>
      </c>
      <c r="H1781" s="119"/>
    </row>
    <row r="1782" spans="2:8" x14ac:dyDescent="0.25">
      <c r="B1782" s="2" t="s">
        <v>154</v>
      </c>
      <c r="C1782" s="2" t="s">
        <v>368</v>
      </c>
      <c r="D1782" s="2">
        <v>5711</v>
      </c>
      <c r="E1782" s="2" t="s">
        <v>1898</v>
      </c>
      <c r="F1782" s="2" t="s">
        <v>9</v>
      </c>
      <c r="G1782" s="6">
        <v>56832348</v>
      </c>
      <c r="H1782" s="119"/>
    </row>
    <row r="1783" spans="2:8" x14ac:dyDescent="0.25">
      <c r="B1783" s="2" t="s">
        <v>154</v>
      </c>
      <c r="C1783" s="2" t="s">
        <v>368</v>
      </c>
      <c r="D1783" s="2">
        <v>5712</v>
      </c>
      <c r="E1783" s="2" t="s">
        <v>1899</v>
      </c>
      <c r="F1783" s="2" t="s">
        <v>9</v>
      </c>
      <c r="G1783" s="6">
        <v>1874250</v>
      </c>
      <c r="H1783" s="119"/>
    </row>
    <row r="1784" spans="2:8" x14ac:dyDescent="0.25">
      <c r="B1784" s="2" t="s">
        <v>154</v>
      </c>
      <c r="C1784" s="2" t="s">
        <v>368</v>
      </c>
      <c r="D1784" s="2">
        <v>5713</v>
      </c>
      <c r="E1784" s="2" t="s">
        <v>1900</v>
      </c>
      <c r="F1784" s="2" t="s">
        <v>9</v>
      </c>
      <c r="G1784" s="6">
        <v>1058065</v>
      </c>
      <c r="H1784" s="119"/>
    </row>
    <row r="1785" spans="2:8" x14ac:dyDescent="0.25">
      <c r="B1785" s="2" t="s">
        <v>154</v>
      </c>
      <c r="C1785" s="2" t="s">
        <v>368</v>
      </c>
      <c r="D1785" s="2">
        <v>5714</v>
      </c>
      <c r="E1785" s="2" t="s">
        <v>1901</v>
      </c>
      <c r="F1785" s="2" t="s">
        <v>9</v>
      </c>
      <c r="G1785" s="6">
        <v>1901026</v>
      </c>
      <c r="H1785" s="119"/>
    </row>
    <row r="1786" spans="2:8" x14ac:dyDescent="0.25">
      <c r="B1786" s="2" t="s">
        <v>154</v>
      </c>
      <c r="C1786" s="2" t="s">
        <v>368</v>
      </c>
      <c r="D1786" s="2">
        <v>5715</v>
      </c>
      <c r="E1786" s="2" t="s">
        <v>1902</v>
      </c>
      <c r="F1786" s="2" t="s">
        <v>9</v>
      </c>
      <c r="G1786" s="6">
        <v>2482524</v>
      </c>
      <c r="H1786" s="119"/>
    </row>
    <row r="1787" spans="2:8" x14ac:dyDescent="0.25">
      <c r="B1787" s="2" t="s">
        <v>154</v>
      </c>
      <c r="C1787" s="2" t="s">
        <v>368</v>
      </c>
      <c r="D1787" s="2">
        <v>5716</v>
      </c>
      <c r="E1787" s="2" t="s">
        <v>1903</v>
      </c>
      <c r="F1787" s="2" t="s">
        <v>9</v>
      </c>
      <c r="G1787" s="6">
        <v>3109693</v>
      </c>
      <c r="H1787" s="119"/>
    </row>
    <row r="1788" spans="2:8" x14ac:dyDescent="0.25">
      <c r="B1788" s="2" t="s">
        <v>154</v>
      </c>
      <c r="C1788" s="2" t="s">
        <v>368</v>
      </c>
      <c r="D1788" s="2">
        <v>5717</v>
      </c>
      <c r="E1788" s="2" t="s">
        <v>1904</v>
      </c>
      <c r="F1788" s="2" t="s">
        <v>9</v>
      </c>
      <c r="G1788" s="6">
        <v>2121822</v>
      </c>
      <c r="H1788" s="119"/>
    </row>
    <row r="1789" spans="2:8" x14ac:dyDescent="0.25">
      <c r="B1789" s="2" t="s">
        <v>154</v>
      </c>
      <c r="C1789" s="2" t="s">
        <v>368</v>
      </c>
      <c r="D1789" s="2">
        <v>5718</v>
      </c>
      <c r="E1789" s="2" t="s">
        <v>1905</v>
      </c>
      <c r="F1789" s="2" t="s">
        <v>9</v>
      </c>
      <c r="G1789" s="6">
        <v>156187500</v>
      </c>
      <c r="H1789" s="119"/>
    </row>
    <row r="1790" spans="2:8" x14ac:dyDescent="0.25">
      <c r="B1790" s="2" t="s">
        <v>154</v>
      </c>
      <c r="C1790" s="2" t="s">
        <v>368</v>
      </c>
      <c r="D1790" s="2">
        <v>5719</v>
      </c>
      <c r="E1790" s="2" t="s">
        <v>1906</v>
      </c>
      <c r="F1790" s="2" t="s">
        <v>9</v>
      </c>
      <c r="G1790" s="6">
        <v>7735000</v>
      </c>
      <c r="H1790" s="119"/>
    </row>
    <row r="1791" spans="2:8" x14ac:dyDescent="0.25">
      <c r="B1791" s="2" t="s">
        <v>154</v>
      </c>
      <c r="C1791" s="2" t="s">
        <v>368</v>
      </c>
      <c r="D1791" s="2">
        <v>5721</v>
      </c>
      <c r="E1791" s="2" t="s">
        <v>1907</v>
      </c>
      <c r="F1791" s="2" t="s">
        <v>9</v>
      </c>
      <c r="G1791" s="6">
        <v>1728883</v>
      </c>
      <c r="H1791" s="119"/>
    </row>
    <row r="1792" spans="2:8" x14ac:dyDescent="0.25">
      <c r="B1792" s="2" t="s">
        <v>154</v>
      </c>
      <c r="C1792" s="2" t="s">
        <v>172</v>
      </c>
      <c r="D1792" s="2">
        <v>5725</v>
      </c>
      <c r="E1792" s="2" t="s">
        <v>1908</v>
      </c>
      <c r="F1792" s="2" t="s">
        <v>18</v>
      </c>
      <c r="G1792" s="6">
        <v>61217</v>
      </c>
      <c r="H1792" s="119"/>
    </row>
    <row r="1793" spans="2:8" x14ac:dyDescent="0.25">
      <c r="B1793" s="2" t="s">
        <v>154</v>
      </c>
      <c r="C1793" s="2" t="s">
        <v>172</v>
      </c>
      <c r="D1793" s="2">
        <v>5726</v>
      </c>
      <c r="E1793" s="2" t="s">
        <v>1909</v>
      </c>
      <c r="F1793" s="2" t="s">
        <v>18</v>
      </c>
      <c r="G1793" s="6">
        <v>73498</v>
      </c>
      <c r="H1793" s="119"/>
    </row>
    <row r="1794" spans="2:8" x14ac:dyDescent="0.25">
      <c r="B1794" s="2" t="s">
        <v>154</v>
      </c>
      <c r="C1794" s="2" t="s">
        <v>693</v>
      </c>
      <c r="D1794" s="2">
        <v>5727</v>
      </c>
      <c r="E1794" s="2" t="s">
        <v>1910</v>
      </c>
      <c r="F1794" s="2" t="s">
        <v>12</v>
      </c>
      <c r="G1794" s="6">
        <v>96835</v>
      </c>
      <c r="H1794" s="119"/>
    </row>
    <row r="1795" spans="2:8" x14ac:dyDescent="0.25">
      <c r="B1795" s="2" t="s">
        <v>154</v>
      </c>
      <c r="C1795" s="2" t="s">
        <v>693</v>
      </c>
      <c r="D1795" s="2">
        <v>5728</v>
      </c>
      <c r="E1795" s="2" t="s">
        <v>1911</v>
      </c>
      <c r="F1795" s="2" t="s">
        <v>12</v>
      </c>
      <c r="G1795" s="6">
        <v>111748</v>
      </c>
      <c r="H1795" s="119"/>
    </row>
    <row r="1796" spans="2:8" x14ac:dyDescent="0.25">
      <c r="B1796" s="2" t="s">
        <v>154</v>
      </c>
      <c r="C1796" s="2" t="s">
        <v>209</v>
      </c>
      <c r="D1796" s="2">
        <v>5729</v>
      </c>
      <c r="E1796" s="2" t="s">
        <v>36</v>
      </c>
      <c r="F1796" s="2" t="s">
        <v>9</v>
      </c>
      <c r="G1796" s="6">
        <v>438307</v>
      </c>
      <c r="H1796" s="119"/>
    </row>
    <row r="1797" spans="2:8" x14ac:dyDescent="0.25">
      <c r="B1797" s="2" t="s">
        <v>154</v>
      </c>
      <c r="C1797" s="2" t="s">
        <v>209</v>
      </c>
      <c r="D1797" s="2">
        <v>5730</v>
      </c>
      <c r="E1797" s="2" t="s">
        <v>1912</v>
      </c>
      <c r="F1797" s="2" t="s">
        <v>12</v>
      </c>
      <c r="G1797" s="6">
        <v>3007</v>
      </c>
      <c r="H1797" s="119"/>
    </row>
    <row r="1798" spans="2:8" x14ac:dyDescent="0.25">
      <c r="B1798" s="2" t="s">
        <v>154</v>
      </c>
      <c r="C1798" s="2" t="s">
        <v>547</v>
      </c>
      <c r="D1798" s="2">
        <v>5731</v>
      </c>
      <c r="E1798" s="2" t="s">
        <v>1913</v>
      </c>
      <c r="F1798" s="2" t="s">
        <v>549</v>
      </c>
      <c r="G1798" s="6">
        <v>164070</v>
      </c>
      <c r="H1798" s="119"/>
    </row>
    <row r="1799" spans="2:8" x14ac:dyDescent="0.25">
      <c r="B1799" s="2" t="s">
        <v>154</v>
      </c>
      <c r="C1799" s="2" t="s">
        <v>547</v>
      </c>
      <c r="D1799" s="2">
        <v>5732</v>
      </c>
      <c r="E1799" s="2" t="s">
        <v>1914</v>
      </c>
      <c r="F1799" s="2" t="s">
        <v>549</v>
      </c>
      <c r="G1799" s="6">
        <v>218760</v>
      </c>
      <c r="H1799" s="119"/>
    </row>
    <row r="1800" spans="2:8" x14ac:dyDescent="0.25">
      <c r="B1800" s="2" t="s">
        <v>154</v>
      </c>
      <c r="C1800" s="2" t="s">
        <v>209</v>
      </c>
      <c r="D1800" s="2">
        <v>5733</v>
      </c>
      <c r="E1800" s="2" t="s">
        <v>1915</v>
      </c>
      <c r="F1800" s="2" t="s">
        <v>18</v>
      </c>
      <c r="G1800" s="6">
        <v>29840</v>
      </c>
      <c r="H1800" s="119"/>
    </row>
    <row r="1801" spans="2:8" x14ac:dyDescent="0.25">
      <c r="B1801" s="2" t="s">
        <v>154</v>
      </c>
      <c r="C1801" s="2" t="s">
        <v>209</v>
      </c>
      <c r="D1801" s="2">
        <v>5734</v>
      </c>
      <c r="E1801" s="2" t="s">
        <v>1916</v>
      </c>
      <c r="F1801" s="2" t="s">
        <v>18</v>
      </c>
      <c r="G1801" s="6">
        <v>30300</v>
      </c>
      <c r="H1801" s="119"/>
    </row>
    <row r="1802" spans="2:8" x14ac:dyDescent="0.25">
      <c r="B1802" s="2" t="s">
        <v>154</v>
      </c>
      <c r="C1802" s="2" t="s">
        <v>209</v>
      </c>
      <c r="D1802" s="2">
        <v>5735</v>
      </c>
      <c r="E1802" s="2" t="s">
        <v>1917</v>
      </c>
      <c r="F1802" s="2" t="s">
        <v>18</v>
      </c>
      <c r="G1802" s="6">
        <v>28774</v>
      </c>
      <c r="H1802" s="119"/>
    </row>
    <row r="1803" spans="2:8" x14ac:dyDescent="0.25">
      <c r="B1803" s="2" t="s">
        <v>154</v>
      </c>
      <c r="C1803" s="2" t="s">
        <v>209</v>
      </c>
      <c r="D1803" s="2">
        <v>5736</v>
      </c>
      <c r="E1803" s="2" t="s">
        <v>1918</v>
      </c>
      <c r="F1803" s="2" t="s">
        <v>12</v>
      </c>
      <c r="G1803" s="6">
        <v>2703</v>
      </c>
      <c r="H1803" s="119"/>
    </row>
    <row r="1804" spans="2:8" x14ac:dyDescent="0.25">
      <c r="B1804" s="2" t="s">
        <v>154</v>
      </c>
      <c r="C1804" s="2" t="s">
        <v>209</v>
      </c>
      <c r="D1804" s="2">
        <v>5737</v>
      </c>
      <c r="E1804" s="2" t="s">
        <v>1919</v>
      </c>
      <c r="F1804" s="2" t="s">
        <v>18</v>
      </c>
      <c r="G1804" s="6">
        <v>33806</v>
      </c>
      <c r="H1804" s="119"/>
    </row>
    <row r="1805" spans="2:8" x14ac:dyDescent="0.25">
      <c r="B1805" s="2" t="s">
        <v>154</v>
      </c>
      <c r="C1805" s="2" t="s">
        <v>209</v>
      </c>
      <c r="D1805" s="2">
        <v>5738</v>
      </c>
      <c r="E1805" s="2" t="s">
        <v>1920</v>
      </c>
      <c r="F1805" s="2" t="s">
        <v>18</v>
      </c>
      <c r="G1805" s="6">
        <v>85622</v>
      </c>
      <c r="H1805" s="119"/>
    </row>
    <row r="1806" spans="2:8" x14ac:dyDescent="0.25">
      <c r="B1806" s="2" t="s">
        <v>154</v>
      </c>
      <c r="C1806" s="2" t="s">
        <v>1356</v>
      </c>
      <c r="D1806" s="2">
        <v>5739</v>
      </c>
      <c r="E1806" s="2" t="s">
        <v>1921</v>
      </c>
      <c r="F1806" s="2" t="s">
        <v>1922</v>
      </c>
      <c r="G1806" s="6">
        <v>60000</v>
      </c>
      <c r="H1806" s="119"/>
    </row>
    <row r="1807" spans="2:8" x14ac:dyDescent="0.25">
      <c r="B1807" s="2" t="s">
        <v>154</v>
      </c>
      <c r="C1807" s="2" t="s">
        <v>176</v>
      </c>
      <c r="D1807" s="2">
        <v>5740</v>
      </c>
      <c r="E1807" s="2" t="s">
        <v>1923</v>
      </c>
      <c r="F1807" s="2" t="s">
        <v>12</v>
      </c>
      <c r="G1807" s="6">
        <v>1081161</v>
      </c>
      <c r="H1807" s="119"/>
    </row>
    <row r="1808" spans="2:8" x14ac:dyDescent="0.25">
      <c r="B1808" s="2" t="s">
        <v>154</v>
      </c>
      <c r="C1808" s="2" t="s">
        <v>176</v>
      </c>
      <c r="D1808" s="2">
        <v>5741</v>
      </c>
      <c r="E1808" s="2" t="s">
        <v>1924</v>
      </c>
      <c r="F1808" s="2" t="s">
        <v>12</v>
      </c>
      <c r="G1808" s="6">
        <v>802830</v>
      </c>
      <c r="H1808" s="119"/>
    </row>
    <row r="1809" spans="2:8" x14ac:dyDescent="0.25">
      <c r="B1809" s="2" t="s">
        <v>154</v>
      </c>
      <c r="C1809" s="2" t="s">
        <v>176</v>
      </c>
      <c r="D1809" s="2">
        <v>5742</v>
      </c>
      <c r="E1809" s="2" t="s">
        <v>1925</v>
      </c>
      <c r="F1809" s="2" t="s">
        <v>12</v>
      </c>
      <c r="G1809" s="6">
        <v>954693</v>
      </c>
      <c r="H1809" s="119"/>
    </row>
    <row r="1810" spans="2:8" x14ac:dyDescent="0.25">
      <c r="B1810" s="2" t="s">
        <v>154</v>
      </c>
      <c r="C1810" s="2" t="s">
        <v>176</v>
      </c>
      <c r="D1810" s="2">
        <v>5743</v>
      </c>
      <c r="E1810" s="2" t="s">
        <v>1926</v>
      </c>
      <c r="F1810" s="2" t="s">
        <v>12</v>
      </c>
      <c r="G1810" s="6">
        <v>1070849</v>
      </c>
      <c r="H1810" s="119"/>
    </row>
    <row r="1811" spans="2:8" x14ac:dyDescent="0.25">
      <c r="B1811" s="2" t="s">
        <v>154</v>
      </c>
      <c r="C1811" s="2" t="s">
        <v>176</v>
      </c>
      <c r="D1811" s="2">
        <v>5744</v>
      </c>
      <c r="E1811" s="2" t="s">
        <v>1927</v>
      </c>
      <c r="F1811" s="2" t="s">
        <v>12</v>
      </c>
      <c r="G1811" s="6">
        <v>1278951</v>
      </c>
      <c r="H1811" s="119"/>
    </row>
    <row r="1812" spans="2:8" x14ac:dyDescent="0.25">
      <c r="B1812" s="2" t="s">
        <v>154</v>
      </c>
      <c r="C1812" s="2" t="s">
        <v>176</v>
      </c>
      <c r="D1812" s="2">
        <v>5745</v>
      </c>
      <c r="E1812" s="2" t="s">
        <v>1928</v>
      </c>
      <c r="F1812" s="2" t="s">
        <v>12</v>
      </c>
      <c r="G1812" s="6">
        <v>1286886</v>
      </c>
      <c r="H1812" s="119"/>
    </row>
    <row r="1813" spans="2:8" x14ac:dyDescent="0.25">
      <c r="B1813" s="2" t="s">
        <v>154</v>
      </c>
      <c r="C1813" s="2" t="s">
        <v>216</v>
      </c>
      <c r="D1813" s="2">
        <v>5746</v>
      </c>
      <c r="E1813" s="2" t="s">
        <v>1929</v>
      </c>
      <c r="F1813" s="2" t="s">
        <v>9</v>
      </c>
      <c r="G1813" s="6">
        <v>61117</v>
      </c>
      <c r="H1813" s="119"/>
    </row>
    <row r="1814" spans="2:8" x14ac:dyDescent="0.25">
      <c r="B1814" s="2" t="s">
        <v>154</v>
      </c>
      <c r="C1814" s="2" t="s">
        <v>216</v>
      </c>
      <c r="D1814" s="2">
        <v>5747</v>
      </c>
      <c r="E1814" s="2" t="s">
        <v>1930</v>
      </c>
      <c r="F1814" s="2" t="s">
        <v>9</v>
      </c>
      <c r="G1814" s="6">
        <v>3463692</v>
      </c>
      <c r="H1814" s="119"/>
    </row>
    <row r="1815" spans="2:8" x14ac:dyDescent="0.25">
      <c r="B1815" s="2" t="s">
        <v>154</v>
      </c>
      <c r="C1815" s="2" t="s">
        <v>216</v>
      </c>
      <c r="D1815" s="2">
        <v>5748</v>
      </c>
      <c r="E1815" s="2" t="s">
        <v>1931</v>
      </c>
      <c r="F1815" s="2" t="s">
        <v>9</v>
      </c>
      <c r="G1815" s="6">
        <v>157158</v>
      </c>
      <c r="H1815" s="119"/>
    </row>
    <row r="1816" spans="2:8" x14ac:dyDescent="0.25">
      <c r="B1816" s="2" t="s">
        <v>154</v>
      </c>
      <c r="C1816" s="2" t="s">
        <v>216</v>
      </c>
      <c r="D1816" s="2">
        <v>5749</v>
      </c>
      <c r="E1816" s="2" t="s">
        <v>1932</v>
      </c>
      <c r="F1816" s="2" t="s">
        <v>9</v>
      </c>
      <c r="G1816" s="6">
        <v>84299</v>
      </c>
      <c r="H1816" s="119"/>
    </row>
    <row r="1817" spans="2:8" x14ac:dyDescent="0.25">
      <c r="B1817" s="2" t="s">
        <v>154</v>
      </c>
      <c r="C1817" s="2" t="s">
        <v>216</v>
      </c>
      <c r="D1817" s="2">
        <v>5750</v>
      </c>
      <c r="E1817" s="2" t="s">
        <v>1933</v>
      </c>
      <c r="F1817" s="2" t="s">
        <v>9</v>
      </c>
      <c r="G1817" s="6">
        <v>211181</v>
      </c>
      <c r="H1817" s="119"/>
    </row>
    <row r="1818" spans="2:8" x14ac:dyDescent="0.25">
      <c r="B1818" s="2" t="s">
        <v>154</v>
      </c>
      <c r="C1818" s="2" t="s">
        <v>216</v>
      </c>
      <c r="D1818" s="2">
        <v>5751</v>
      </c>
      <c r="E1818" s="2" t="s">
        <v>1934</v>
      </c>
      <c r="F1818" s="2" t="s">
        <v>9</v>
      </c>
      <c r="G1818" s="6">
        <v>1950113</v>
      </c>
      <c r="H1818" s="119"/>
    </row>
    <row r="1819" spans="2:8" x14ac:dyDescent="0.25">
      <c r="B1819" s="2" t="s">
        <v>154</v>
      </c>
      <c r="C1819" s="2" t="s">
        <v>368</v>
      </c>
      <c r="D1819" s="2">
        <v>5752</v>
      </c>
      <c r="E1819" s="2" t="s">
        <v>1935</v>
      </c>
      <c r="F1819" s="2" t="s">
        <v>9</v>
      </c>
      <c r="G1819" s="6">
        <v>488370</v>
      </c>
      <c r="H1819" s="119"/>
    </row>
    <row r="1820" spans="2:8" x14ac:dyDescent="0.25">
      <c r="B1820" s="2" t="s">
        <v>154</v>
      </c>
      <c r="C1820" s="2" t="s">
        <v>368</v>
      </c>
      <c r="D1820" s="2">
        <v>5753</v>
      </c>
      <c r="E1820" s="2" t="s">
        <v>1936</v>
      </c>
      <c r="F1820" s="2" t="s">
        <v>9</v>
      </c>
      <c r="G1820" s="6">
        <v>263064</v>
      </c>
      <c r="H1820" s="119"/>
    </row>
    <row r="1821" spans="2:8" x14ac:dyDescent="0.25">
      <c r="B1821" s="2" t="s">
        <v>154</v>
      </c>
      <c r="C1821" s="2" t="s">
        <v>368</v>
      </c>
      <c r="D1821" s="2">
        <v>5754</v>
      </c>
      <c r="E1821" s="2" t="s">
        <v>1937</v>
      </c>
      <c r="F1821" s="2" t="s">
        <v>9</v>
      </c>
      <c r="G1821" s="6">
        <v>443827</v>
      </c>
      <c r="H1821" s="119"/>
    </row>
    <row r="1822" spans="2:8" x14ac:dyDescent="0.25">
      <c r="B1822" s="2" t="s">
        <v>154</v>
      </c>
      <c r="C1822" s="2" t="s">
        <v>1371</v>
      </c>
      <c r="D1822" s="2">
        <v>5755</v>
      </c>
      <c r="E1822" s="2" t="s">
        <v>1938</v>
      </c>
      <c r="F1822" s="2" t="s">
        <v>9</v>
      </c>
      <c r="G1822" s="6">
        <v>746289</v>
      </c>
      <c r="H1822" s="119"/>
    </row>
    <row r="1823" spans="2:8" x14ac:dyDescent="0.25">
      <c r="B1823" s="2" t="s">
        <v>154</v>
      </c>
      <c r="C1823" s="2" t="s">
        <v>193</v>
      </c>
      <c r="D1823" s="2">
        <v>5756</v>
      </c>
      <c r="E1823" s="2" t="s">
        <v>1939</v>
      </c>
      <c r="F1823" s="2" t="s">
        <v>18</v>
      </c>
      <c r="G1823" s="6">
        <v>374335</v>
      </c>
      <c r="H1823" s="119"/>
    </row>
    <row r="1824" spans="2:8" x14ac:dyDescent="0.25">
      <c r="B1824" s="2" t="s">
        <v>154</v>
      </c>
      <c r="C1824" s="2" t="s">
        <v>193</v>
      </c>
      <c r="D1824" s="2">
        <v>5757</v>
      </c>
      <c r="E1824" s="2" t="s">
        <v>1940</v>
      </c>
      <c r="F1824" s="2" t="s">
        <v>18</v>
      </c>
      <c r="G1824" s="6">
        <v>373924</v>
      </c>
      <c r="H1824" s="119"/>
    </row>
    <row r="1825" spans="2:8" x14ac:dyDescent="0.25">
      <c r="B1825" s="2" t="s">
        <v>154</v>
      </c>
      <c r="C1825" s="2" t="s">
        <v>193</v>
      </c>
      <c r="D1825" s="2">
        <v>5758</v>
      </c>
      <c r="E1825" s="2" t="s">
        <v>1941</v>
      </c>
      <c r="F1825" s="2" t="s">
        <v>18</v>
      </c>
      <c r="G1825" s="6">
        <v>402260</v>
      </c>
      <c r="H1825" s="119"/>
    </row>
    <row r="1826" spans="2:8" x14ac:dyDescent="0.25">
      <c r="B1826" s="2" t="s">
        <v>154</v>
      </c>
      <c r="C1826" s="2" t="s">
        <v>164</v>
      </c>
      <c r="D1826" s="2">
        <v>5759</v>
      </c>
      <c r="E1826" s="2" t="s">
        <v>1942</v>
      </c>
      <c r="F1826" s="2" t="s">
        <v>9</v>
      </c>
      <c r="G1826" s="6">
        <v>15226</v>
      </c>
      <c r="H1826" s="119"/>
    </row>
    <row r="1827" spans="2:8" x14ac:dyDescent="0.25">
      <c r="B1827" s="2" t="s">
        <v>154</v>
      </c>
      <c r="C1827" s="2" t="s">
        <v>164</v>
      </c>
      <c r="D1827" s="2">
        <v>5760</v>
      </c>
      <c r="E1827" s="2" t="s">
        <v>1943</v>
      </c>
      <c r="F1827" s="2" t="s">
        <v>12</v>
      </c>
      <c r="G1827" s="6">
        <v>10968</v>
      </c>
      <c r="H1827" s="119"/>
    </row>
    <row r="1828" spans="2:8" x14ac:dyDescent="0.25">
      <c r="B1828" s="2" t="s">
        <v>154</v>
      </c>
      <c r="C1828" s="2" t="s">
        <v>164</v>
      </c>
      <c r="D1828" s="2">
        <v>5761</v>
      </c>
      <c r="E1828" s="2" t="s">
        <v>1944</v>
      </c>
      <c r="F1828" s="2" t="s">
        <v>12</v>
      </c>
      <c r="G1828" s="6">
        <v>3538</v>
      </c>
      <c r="H1828" s="119"/>
    </row>
    <row r="1829" spans="2:8" x14ac:dyDescent="0.25">
      <c r="B1829" s="2" t="s">
        <v>154</v>
      </c>
      <c r="C1829" s="2" t="s">
        <v>164</v>
      </c>
      <c r="D1829" s="2">
        <v>5762</v>
      </c>
      <c r="E1829" s="2" t="s">
        <v>1945</v>
      </c>
      <c r="F1829" s="2" t="s">
        <v>9</v>
      </c>
      <c r="G1829" s="6">
        <v>23496</v>
      </c>
      <c r="H1829" s="119"/>
    </row>
    <row r="1830" spans="2:8" x14ac:dyDescent="0.25">
      <c r="B1830" s="2" t="s">
        <v>154</v>
      </c>
      <c r="C1830" s="2" t="s">
        <v>164</v>
      </c>
      <c r="D1830" s="2">
        <v>5763</v>
      </c>
      <c r="E1830" s="2" t="s">
        <v>1946</v>
      </c>
      <c r="F1830" s="2" t="s">
        <v>12</v>
      </c>
      <c r="G1830" s="6">
        <v>11099</v>
      </c>
      <c r="H1830" s="119"/>
    </row>
    <row r="1831" spans="2:8" x14ac:dyDescent="0.25">
      <c r="B1831" s="2" t="s">
        <v>154</v>
      </c>
      <c r="C1831" s="2" t="s">
        <v>164</v>
      </c>
      <c r="D1831" s="2">
        <v>5764</v>
      </c>
      <c r="E1831" s="2" t="s">
        <v>1947</v>
      </c>
      <c r="F1831" s="2" t="s">
        <v>12</v>
      </c>
      <c r="G1831" s="6">
        <v>3094</v>
      </c>
      <c r="H1831" s="119"/>
    </row>
    <row r="1832" spans="2:8" x14ac:dyDescent="0.25">
      <c r="B1832" s="2" t="s">
        <v>154</v>
      </c>
      <c r="C1832" s="2" t="s">
        <v>164</v>
      </c>
      <c r="D1832" s="2">
        <v>5765</v>
      </c>
      <c r="E1832" s="2" t="s">
        <v>1948</v>
      </c>
      <c r="F1832" s="2" t="s">
        <v>12</v>
      </c>
      <c r="G1832" s="6">
        <v>3030</v>
      </c>
      <c r="H1832" s="119"/>
    </row>
    <row r="1833" spans="2:8" x14ac:dyDescent="0.25">
      <c r="B1833" s="2" t="s">
        <v>154</v>
      </c>
      <c r="C1833" s="2" t="s">
        <v>164</v>
      </c>
      <c r="D1833" s="2">
        <v>5766</v>
      </c>
      <c r="E1833" s="2" t="s">
        <v>1949</v>
      </c>
      <c r="F1833" s="2" t="s">
        <v>9</v>
      </c>
      <c r="G1833" s="6">
        <v>15226</v>
      </c>
      <c r="H1833" s="119"/>
    </row>
    <row r="1834" spans="2:8" x14ac:dyDescent="0.25">
      <c r="B1834" s="2" t="s">
        <v>154</v>
      </c>
      <c r="C1834" s="2" t="s">
        <v>164</v>
      </c>
      <c r="D1834" s="2">
        <v>5767</v>
      </c>
      <c r="E1834" s="2" t="s">
        <v>1950</v>
      </c>
      <c r="F1834" s="2" t="s">
        <v>12</v>
      </c>
      <c r="G1834" s="6">
        <v>7073</v>
      </c>
      <c r="H1834" s="119"/>
    </row>
    <row r="1835" spans="2:8" x14ac:dyDescent="0.25">
      <c r="B1835" s="2" t="s">
        <v>154</v>
      </c>
      <c r="C1835" s="2" t="s">
        <v>164</v>
      </c>
      <c r="D1835" s="2">
        <v>5768</v>
      </c>
      <c r="E1835" s="2" t="s">
        <v>1951</v>
      </c>
      <c r="F1835" s="2" t="s">
        <v>9</v>
      </c>
      <c r="G1835" s="6">
        <v>20899</v>
      </c>
      <c r="H1835" s="119"/>
    </row>
    <row r="1836" spans="2:8" x14ac:dyDescent="0.25">
      <c r="B1836" s="2" t="s">
        <v>154</v>
      </c>
      <c r="C1836" s="2" t="s">
        <v>164</v>
      </c>
      <c r="D1836" s="2">
        <v>5769</v>
      </c>
      <c r="E1836" s="2" t="s">
        <v>1952</v>
      </c>
      <c r="F1836" s="2" t="s">
        <v>9</v>
      </c>
      <c r="G1836" s="6">
        <v>15226</v>
      </c>
      <c r="H1836" s="119"/>
    </row>
    <row r="1837" spans="2:8" x14ac:dyDescent="0.25">
      <c r="B1837" s="2" t="s">
        <v>154</v>
      </c>
      <c r="C1837" s="2" t="s">
        <v>164</v>
      </c>
      <c r="D1837" s="2">
        <v>5770</v>
      </c>
      <c r="E1837" s="2" t="s">
        <v>1953</v>
      </c>
      <c r="F1837" s="2" t="s">
        <v>9</v>
      </c>
      <c r="G1837" s="6">
        <v>20639</v>
      </c>
      <c r="H1837" s="119"/>
    </row>
    <row r="1838" spans="2:8" x14ac:dyDescent="0.25">
      <c r="B1838" s="2" t="s">
        <v>154</v>
      </c>
      <c r="C1838" s="2" t="s">
        <v>164</v>
      </c>
      <c r="D1838" s="2">
        <v>5771</v>
      </c>
      <c r="E1838" s="2" t="s">
        <v>1954</v>
      </c>
      <c r="F1838" s="2" t="s">
        <v>12</v>
      </c>
      <c r="G1838" s="6">
        <v>5083</v>
      </c>
      <c r="H1838" s="119"/>
    </row>
    <row r="1839" spans="2:8" x14ac:dyDescent="0.25">
      <c r="B1839" s="2" t="s">
        <v>154</v>
      </c>
      <c r="C1839" s="2" t="s">
        <v>164</v>
      </c>
      <c r="D1839" s="2">
        <v>5772</v>
      </c>
      <c r="E1839" s="2" t="s">
        <v>1955</v>
      </c>
      <c r="F1839" s="2" t="s">
        <v>9</v>
      </c>
      <c r="G1839" s="6">
        <v>15226</v>
      </c>
      <c r="H1839" s="119"/>
    </row>
    <row r="1840" spans="2:8" x14ac:dyDescent="0.25">
      <c r="B1840" s="2" t="s">
        <v>154</v>
      </c>
      <c r="C1840" s="2" t="s">
        <v>164</v>
      </c>
      <c r="D1840" s="2">
        <v>5773</v>
      </c>
      <c r="E1840" s="2" t="s">
        <v>1956</v>
      </c>
      <c r="F1840" s="2" t="s">
        <v>9</v>
      </c>
      <c r="G1840" s="6">
        <v>30805</v>
      </c>
      <c r="H1840" s="119"/>
    </row>
    <row r="1841" spans="2:8" x14ac:dyDescent="0.25">
      <c r="B1841" s="2" t="s">
        <v>154</v>
      </c>
      <c r="C1841" s="2" t="s">
        <v>164</v>
      </c>
      <c r="D1841" s="2">
        <v>5774</v>
      </c>
      <c r="E1841" s="2" t="s">
        <v>1957</v>
      </c>
      <c r="F1841" s="2" t="s">
        <v>12</v>
      </c>
      <c r="G1841" s="6">
        <v>6347</v>
      </c>
      <c r="H1841" s="119"/>
    </row>
    <row r="1842" spans="2:8" x14ac:dyDescent="0.25">
      <c r="B1842" s="2" t="s">
        <v>154</v>
      </c>
      <c r="C1842" s="2" t="s">
        <v>164</v>
      </c>
      <c r="D1842" s="2">
        <v>5775</v>
      </c>
      <c r="E1842" s="2" t="s">
        <v>1958</v>
      </c>
      <c r="F1842" s="2" t="s">
        <v>9</v>
      </c>
      <c r="G1842" s="6">
        <v>18608</v>
      </c>
      <c r="H1842" s="119"/>
    </row>
    <row r="1843" spans="2:8" x14ac:dyDescent="0.25">
      <c r="B1843" s="2" t="s">
        <v>154</v>
      </c>
      <c r="C1843" s="2" t="s">
        <v>164</v>
      </c>
      <c r="D1843" s="2">
        <v>5776</v>
      </c>
      <c r="E1843" s="2" t="s">
        <v>1959</v>
      </c>
      <c r="F1843" s="2" t="s">
        <v>12</v>
      </c>
      <c r="G1843" s="6">
        <v>5844</v>
      </c>
      <c r="H1843" s="119"/>
    </row>
    <row r="1844" spans="2:8" x14ac:dyDescent="0.25">
      <c r="B1844" s="2" t="s">
        <v>154</v>
      </c>
      <c r="C1844" s="2" t="s">
        <v>164</v>
      </c>
      <c r="D1844" s="2">
        <v>5777</v>
      </c>
      <c r="E1844" s="2" t="s">
        <v>1960</v>
      </c>
      <c r="F1844" s="2" t="s">
        <v>9</v>
      </c>
      <c r="G1844" s="6">
        <v>15520</v>
      </c>
      <c r="H1844" s="119"/>
    </row>
    <row r="1845" spans="2:8" x14ac:dyDescent="0.25">
      <c r="B1845" s="2" t="s">
        <v>154</v>
      </c>
      <c r="C1845" s="2" t="s">
        <v>164</v>
      </c>
      <c r="D1845" s="2">
        <v>5778</v>
      </c>
      <c r="E1845" s="2" t="s">
        <v>1961</v>
      </c>
      <c r="F1845" s="2" t="s">
        <v>9</v>
      </c>
      <c r="G1845" s="6">
        <v>247075</v>
      </c>
      <c r="H1845" s="119"/>
    </row>
    <row r="1846" spans="2:8" x14ac:dyDescent="0.25">
      <c r="B1846" s="2" t="s">
        <v>154</v>
      </c>
      <c r="C1846" s="2" t="s">
        <v>164</v>
      </c>
      <c r="D1846" s="2">
        <v>5779</v>
      </c>
      <c r="E1846" s="2" t="s">
        <v>1962</v>
      </c>
      <c r="F1846" s="2" t="s">
        <v>12</v>
      </c>
      <c r="G1846" s="6">
        <v>47754</v>
      </c>
      <c r="H1846" s="119"/>
    </row>
    <row r="1847" spans="2:8" x14ac:dyDescent="0.25">
      <c r="B1847" s="2" t="s">
        <v>154</v>
      </c>
      <c r="C1847" s="2" t="s">
        <v>164</v>
      </c>
      <c r="D1847" s="2">
        <v>5780</v>
      </c>
      <c r="E1847" s="2" t="s">
        <v>1963</v>
      </c>
      <c r="F1847" s="2" t="s">
        <v>12</v>
      </c>
      <c r="G1847" s="6">
        <v>37537</v>
      </c>
      <c r="H1847" s="119"/>
    </row>
    <row r="1848" spans="2:8" x14ac:dyDescent="0.25">
      <c r="B1848" s="2" t="s">
        <v>154</v>
      </c>
      <c r="C1848" s="2" t="s">
        <v>164</v>
      </c>
      <c r="D1848" s="2">
        <v>5781</v>
      </c>
      <c r="E1848" s="2" t="s">
        <v>1964</v>
      </c>
      <c r="F1848" s="2" t="s">
        <v>12</v>
      </c>
      <c r="G1848" s="6">
        <v>21780</v>
      </c>
      <c r="H1848" s="119"/>
    </row>
    <row r="1849" spans="2:8" x14ac:dyDescent="0.25">
      <c r="B1849" s="2" t="s">
        <v>154</v>
      </c>
      <c r="C1849" s="2" t="s">
        <v>164</v>
      </c>
      <c r="D1849" s="2">
        <v>5782</v>
      </c>
      <c r="E1849" s="2" t="s">
        <v>1965</v>
      </c>
      <c r="F1849" s="2" t="s">
        <v>12</v>
      </c>
      <c r="G1849" s="6">
        <v>21651</v>
      </c>
      <c r="H1849" s="119"/>
    </row>
    <row r="1850" spans="2:8" x14ac:dyDescent="0.25">
      <c r="B1850" s="2" t="s">
        <v>154</v>
      </c>
      <c r="C1850" s="2" t="s">
        <v>164</v>
      </c>
      <c r="D1850" s="2">
        <v>5783</v>
      </c>
      <c r="E1850" s="2" t="s">
        <v>1966</v>
      </c>
      <c r="F1850" s="2" t="s">
        <v>12</v>
      </c>
      <c r="G1850" s="6">
        <v>16859</v>
      </c>
      <c r="H1850" s="119"/>
    </row>
    <row r="1851" spans="2:8" x14ac:dyDescent="0.25">
      <c r="B1851" s="2" t="s">
        <v>154</v>
      </c>
      <c r="C1851" s="2" t="s">
        <v>164</v>
      </c>
      <c r="D1851" s="2">
        <v>5784</v>
      </c>
      <c r="E1851" s="2" t="s">
        <v>1967</v>
      </c>
      <c r="F1851" s="2" t="s">
        <v>12</v>
      </c>
      <c r="G1851" s="6">
        <v>18889</v>
      </c>
      <c r="H1851" s="119"/>
    </row>
    <row r="1852" spans="2:8" x14ac:dyDescent="0.25">
      <c r="B1852" s="2" t="s">
        <v>154</v>
      </c>
      <c r="C1852" s="2" t="s">
        <v>164</v>
      </c>
      <c r="D1852" s="2">
        <v>5785</v>
      </c>
      <c r="E1852" s="2" t="s">
        <v>1968</v>
      </c>
      <c r="F1852" s="2" t="s">
        <v>12</v>
      </c>
      <c r="G1852" s="6">
        <v>70617</v>
      </c>
      <c r="H1852" s="119"/>
    </row>
    <row r="1853" spans="2:8" x14ac:dyDescent="0.25">
      <c r="B1853" s="2" t="s">
        <v>154</v>
      </c>
      <c r="C1853" s="2" t="s">
        <v>164</v>
      </c>
      <c r="D1853" s="2">
        <v>5786</v>
      </c>
      <c r="E1853" s="2" t="s">
        <v>1969</v>
      </c>
      <c r="F1853" s="2" t="s">
        <v>12</v>
      </c>
      <c r="G1853" s="6">
        <v>157338</v>
      </c>
      <c r="H1853" s="119"/>
    </row>
    <row r="1854" spans="2:8" x14ac:dyDescent="0.25">
      <c r="B1854" s="2" t="s">
        <v>154</v>
      </c>
      <c r="C1854" s="2" t="s">
        <v>164</v>
      </c>
      <c r="D1854" s="2">
        <v>5787</v>
      </c>
      <c r="E1854" s="2" t="s">
        <v>1970</v>
      </c>
      <c r="F1854" s="2" t="s">
        <v>9</v>
      </c>
      <c r="G1854" s="6">
        <v>76890</v>
      </c>
      <c r="H1854" s="119"/>
    </row>
    <row r="1855" spans="2:8" x14ac:dyDescent="0.25">
      <c r="B1855" s="2" t="s">
        <v>154</v>
      </c>
      <c r="C1855" s="2" t="s">
        <v>164</v>
      </c>
      <c r="D1855" s="2">
        <v>5788</v>
      </c>
      <c r="E1855" s="2" t="s">
        <v>1971</v>
      </c>
      <c r="F1855" s="2" t="s">
        <v>9</v>
      </c>
      <c r="G1855" s="6">
        <v>213302</v>
      </c>
      <c r="H1855" s="119"/>
    </row>
    <row r="1856" spans="2:8" x14ac:dyDescent="0.25">
      <c r="B1856" s="2" t="s">
        <v>154</v>
      </c>
      <c r="C1856" s="2" t="s">
        <v>164</v>
      </c>
      <c r="D1856" s="2">
        <v>5789</v>
      </c>
      <c r="E1856" s="2" t="s">
        <v>1972</v>
      </c>
      <c r="F1856" s="2" t="s">
        <v>9</v>
      </c>
      <c r="G1856" s="6">
        <v>257064</v>
      </c>
      <c r="H1856" s="119"/>
    </row>
    <row r="1857" spans="2:8" x14ac:dyDescent="0.25">
      <c r="B1857" s="2" t="s">
        <v>154</v>
      </c>
      <c r="C1857" s="2" t="s">
        <v>164</v>
      </c>
      <c r="D1857" s="2">
        <v>5790</v>
      </c>
      <c r="E1857" s="2" t="s">
        <v>1973</v>
      </c>
      <c r="F1857" s="2" t="s">
        <v>9</v>
      </c>
      <c r="G1857" s="6">
        <v>107625</v>
      </c>
      <c r="H1857" s="119"/>
    </row>
    <row r="1858" spans="2:8" x14ac:dyDescent="0.25">
      <c r="B1858" s="2" t="s">
        <v>154</v>
      </c>
      <c r="C1858" s="2" t="s">
        <v>164</v>
      </c>
      <c r="D1858" s="2">
        <v>5791</v>
      </c>
      <c r="E1858" s="2" t="s">
        <v>1974</v>
      </c>
      <c r="F1858" s="2" t="s">
        <v>9</v>
      </c>
      <c r="G1858" s="6">
        <v>55015</v>
      </c>
      <c r="H1858" s="119"/>
    </row>
    <row r="1859" spans="2:8" x14ac:dyDescent="0.25">
      <c r="B1859" s="2" t="s">
        <v>154</v>
      </c>
      <c r="C1859" s="2" t="s">
        <v>164</v>
      </c>
      <c r="D1859" s="2">
        <v>5792</v>
      </c>
      <c r="E1859" s="2" t="s">
        <v>1975</v>
      </c>
      <c r="F1859" s="2" t="s">
        <v>12</v>
      </c>
      <c r="G1859" s="6">
        <v>81560</v>
      </c>
      <c r="H1859" s="119"/>
    </row>
    <row r="1860" spans="2:8" x14ac:dyDescent="0.25">
      <c r="B1860" s="2" t="s">
        <v>154</v>
      </c>
      <c r="C1860" s="2" t="s">
        <v>164</v>
      </c>
      <c r="D1860" s="2">
        <v>5793</v>
      </c>
      <c r="E1860" s="2" t="s">
        <v>1976</v>
      </c>
      <c r="F1860" s="2" t="s">
        <v>12</v>
      </c>
      <c r="G1860" s="6">
        <v>57761</v>
      </c>
      <c r="H1860" s="119"/>
    </row>
    <row r="1861" spans="2:8" x14ac:dyDescent="0.25">
      <c r="B1861" s="2" t="s">
        <v>154</v>
      </c>
      <c r="C1861" s="2" t="s">
        <v>164</v>
      </c>
      <c r="D1861" s="2">
        <v>5794</v>
      </c>
      <c r="E1861" s="2" t="s">
        <v>1977</v>
      </c>
      <c r="F1861" s="2" t="s">
        <v>12</v>
      </c>
      <c r="G1861" s="6">
        <v>59459</v>
      </c>
      <c r="H1861" s="119"/>
    </row>
    <row r="1862" spans="2:8" x14ac:dyDescent="0.25">
      <c r="B1862" s="2" t="s">
        <v>154</v>
      </c>
      <c r="C1862" s="2" t="s">
        <v>164</v>
      </c>
      <c r="D1862" s="2">
        <v>5795</v>
      </c>
      <c r="E1862" s="2" t="s">
        <v>1978</v>
      </c>
      <c r="F1862" s="2" t="s">
        <v>9</v>
      </c>
      <c r="G1862" s="6">
        <v>496617</v>
      </c>
      <c r="H1862" s="119"/>
    </row>
    <row r="1863" spans="2:8" x14ac:dyDescent="0.25">
      <c r="B1863" s="2" t="s">
        <v>154</v>
      </c>
      <c r="C1863" s="2" t="s">
        <v>538</v>
      </c>
      <c r="D1863" s="2">
        <v>5798</v>
      </c>
      <c r="E1863" s="2" t="s">
        <v>1979</v>
      </c>
      <c r="F1863" s="2" t="s">
        <v>18</v>
      </c>
      <c r="G1863" s="6">
        <v>324233</v>
      </c>
      <c r="H1863" s="119"/>
    </row>
    <row r="1864" spans="2:8" x14ac:dyDescent="0.25">
      <c r="B1864" s="2" t="s">
        <v>154</v>
      </c>
      <c r="C1864" s="2" t="s">
        <v>1003</v>
      </c>
      <c r="D1864" s="2">
        <v>5799</v>
      </c>
      <c r="E1864" s="2" t="s">
        <v>1980</v>
      </c>
      <c r="F1864" s="2" t="s">
        <v>18</v>
      </c>
      <c r="G1864" s="6">
        <v>65953</v>
      </c>
      <c r="H1864" s="119"/>
    </row>
    <row r="1865" spans="2:8" x14ac:dyDescent="0.25">
      <c r="B1865" s="2" t="s">
        <v>154</v>
      </c>
      <c r="C1865" s="2" t="s">
        <v>538</v>
      </c>
      <c r="D1865" s="2">
        <v>5800</v>
      </c>
      <c r="E1865" s="2" t="s">
        <v>1981</v>
      </c>
      <c r="F1865" s="2" t="s">
        <v>18</v>
      </c>
      <c r="G1865" s="6">
        <v>218254</v>
      </c>
      <c r="H1865" s="119"/>
    </row>
    <row r="1866" spans="2:8" x14ac:dyDescent="0.25">
      <c r="B1866" s="2" t="s">
        <v>154</v>
      </c>
      <c r="C1866" s="2" t="s">
        <v>982</v>
      </c>
      <c r="D1866" s="2">
        <v>5801</v>
      </c>
      <c r="E1866" s="2" t="s">
        <v>1982</v>
      </c>
      <c r="F1866" s="2" t="s">
        <v>18</v>
      </c>
      <c r="G1866" s="6">
        <v>149374</v>
      </c>
      <c r="H1866" s="119"/>
    </row>
    <row r="1867" spans="2:8" x14ac:dyDescent="0.25">
      <c r="B1867" s="2" t="s">
        <v>154</v>
      </c>
      <c r="C1867" s="2" t="s">
        <v>989</v>
      </c>
      <c r="D1867" s="2">
        <v>5802</v>
      </c>
      <c r="E1867" s="2" t="s">
        <v>1983</v>
      </c>
      <c r="F1867" s="2" t="s">
        <v>18</v>
      </c>
      <c r="G1867" s="6">
        <v>135902</v>
      </c>
      <c r="H1867" s="119"/>
    </row>
    <row r="1868" spans="2:8" x14ac:dyDescent="0.25">
      <c r="B1868" s="2" t="s">
        <v>154</v>
      </c>
      <c r="C1868" s="2" t="s">
        <v>176</v>
      </c>
      <c r="D1868" s="2">
        <v>5804</v>
      </c>
      <c r="E1868" s="2" t="s">
        <v>1984</v>
      </c>
      <c r="F1868" s="2" t="s">
        <v>9</v>
      </c>
      <c r="G1868" s="6">
        <v>1444422</v>
      </c>
      <c r="H1868" s="119"/>
    </row>
    <row r="1869" spans="2:8" x14ac:dyDescent="0.25">
      <c r="B1869" s="2" t="s">
        <v>154</v>
      </c>
      <c r="C1869" s="2" t="s">
        <v>176</v>
      </c>
      <c r="D1869" s="2">
        <v>5805</v>
      </c>
      <c r="E1869" s="2" t="s">
        <v>1985</v>
      </c>
      <c r="F1869" s="2" t="s">
        <v>9</v>
      </c>
      <c r="G1869" s="6">
        <v>1596623</v>
      </c>
      <c r="H1869" s="119"/>
    </row>
    <row r="1870" spans="2:8" x14ac:dyDescent="0.25">
      <c r="B1870" s="2" t="s">
        <v>154</v>
      </c>
      <c r="C1870" s="2" t="s">
        <v>176</v>
      </c>
      <c r="D1870" s="2">
        <v>5806</v>
      </c>
      <c r="E1870" s="2" t="s">
        <v>1986</v>
      </c>
      <c r="F1870" s="2" t="s">
        <v>9</v>
      </c>
      <c r="G1870" s="6">
        <v>6684147</v>
      </c>
      <c r="H1870" s="119"/>
    </row>
    <row r="1871" spans="2:8" x14ac:dyDescent="0.25">
      <c r="B1871" s="2" t="s">
        <v>154</v>
      </c>
      <c r="C1871" s="2" t="s">
        <v>176</v>
      </c>
      <c r="D1871" s="2">
        <v>5807</v>
      </c>
      <c r="E1871" s="2" t="s">
        <v>1987</v>
      </c>
      <c r="F1871" s="2" t="s">
        <v>9</v>
      </c>
      <c r="G1871" s="6">
        <v>172907</v>
      </c>
      <c r="H1871" s="119"/>
    </row>
    <row r="1872" spans="2:8" x14ac:dyDescent="0.25">
      <c r="B1872" s="2" t="s">
        <v>154</v>
      </c>
      <c r="C1872" s="2" t="s">
        <v>176</v>
      </c>
      <c r="D1872" s="2">
        <v>5808</v>
      </c>
      <c r="E1872" s="2" t="s">
        <v>1988</v>
      </c>
      <c r="F1872" s="2" t="s">
        <v>9</v>
      </c>
      <c r="G1872" s="6">
        <v>11409299</v>
      </c>
      <c r="H1872" s="119"/>
    </row>
    <row r="1873" spans="2:8" x14ac:dyDescent="0.25">
      <c r="B1873" s="2" t="s">
        <v>154</v>
      </c>
      <c r="C1873" s="2" t="s">
        <v>176</v>
      </c>
      <c r="D1873" s="2">
        <v>5809</v>
      </c>
      <c r="E1873" s="2" t="s">
        <v>1989</v>
      </c>
      <c r="F1873" s="2" t="s">
        <v>9</v>
      </c>
      <c r="G1873" s="6">
        <v>4598810</v>
      </c>
      <c r="H1873" s="119"/>
    </row>
    <row r="1874" spans="2:8" x14ac:dyDescent="0.25">
      <c r="B1874" s="2" t="s">
        <v>154</v>
      </c>
      <c r="C1874" s="2" t="s">
        <v>176</v>
      </c>
      <c r="D1874" s="2">
        <v>5810</v>
      </c>
      <c r="E1874" s="2" t="s">
        <v>1990</v>
      </c>
      <c r="F1874" s="2" t="s">
        <v>9</v>
      </c>
      <c r="G1874" s="6">
        <v>7251201</v>
      </c>
      <c r="H1874" s="119"/>
    </row>
    <row r="1875" spans="2:8" x14ac:dyDescent="0.25">
      <c r="B1875" s="2" t="s">
        <v>154</v>
      </c>
      <c r="C1875" s="2" t="s">
        <v>176</v>
      </c>
      <c r="D1875" s="2">
        <v>5811</v>
      </c>
      <c r="E1875" s="2" t="s">
        <v>1991</v>
      </c>
      <c r="F1875" s="2" t="s">
        <v>9</v>
      </c>
      <c r="G1875" s="6">
        <v>9728754</v>
      </c>
      <c r="H1875" s="119"/>
    </row>
    <row r="1876" spans="2:8" x14ac:dyDescent="0.25">
      <c r="B1876" s="2" t="s">
        <v>154</v>
      </c>
      <c r="C1876" s="2" t="s">
        <v>176</v>
      </c>
      <c r="D1876" s="2">
        <v>5812</v>
      </c>
      <c r="E1876" s="2" t="s">
        <v>1992</v>
      </c>
      <c r="F1876" s="2" t="s">
        <v>9</v>
      </c>
      <c r="G1876" s="6">
        <v>1265684</v>
      </c>
      <c r="H1876" s="119"/>
    </row>
    <row r="1877" spans="2:8" x14ac:dyDescent="0.25">
      <c r="B1877" s="2" t="s">
        <v>154</v>
      </c>
      <c r="C1877" s="2" t="s">
        <v>176</v>
      </c>
      <c r="D1877" s="2">
        <v>5813</v>
      </c>
      <c r="E1877" s="2" t="s">
        <v>1993</v>
      </c>
      <c r="F1877" s="2" t="s">
        <v>9</v>
      </c>
      <c r="G1877" s="6">
        <v>1314474</v>
      </c>
      <c r="H1877" s="119"/>
    </row>
    <row r="1878" spans="2:8" x14ac:dyDescent="0.25">
      <c r="B1878" s="2" t="s">
        <v>154</v>
      </c>
      <c r="C1878" s="2" t="s">
        <v>176</v>
      </c>
      <c r="D1878" s="2">
        <v>5814</v>
      </c>
      <c r="E1878" s="2" t="s">
        <v>1994</v>
      </c>
      <c r="F1878" s="2" t="s">
        <v>9</v>
      </c>
      <c r="G1878" s="6">
        <v>4243433</v>
      </c>
      <c r="H1878" s="119"/>
    </row>
    <row r="1879" spans="2:8" x14ac:dyDescent="0.25">
      <c r="B1879" s="2" t="s">
        <v>154</v>
      </c>
      <c r="C1879" s="2" t="s">
        <v>176</v>
      </c>
      <c r="D1879" s="2">
        <v>5815</v>
      </c>
      <c r="E1879" s="2" t="s">
        <v>1995</v>
      </c>
      <c r="F1879" s="2" t="s">
        <v>9</v>
      </c>
      <c r="G1879" s="6">
        <v>621837</v>
      </c>
      <c r="H1879" s="119"/>
    </row>
    <row r="1880" spans="2:8" x14ac:dyDescent="0.25">
      <c r="B1880" s="2" t="s">
        <v>154</v>
      </c>
      <c r="C1880" s="2" t="s">
        <v>176</v>
      </c>
      <c r="D1880" s="2">
        <v>5816</v>
      </c>
      <c r="E1880" s="2" t="s">
        <v>1996</v>
      </c>
      <c r="F1880" s="2" t="s">
        <v>9</v>
      </c>
      <c r="G1880" s="6">
        <v>7584034</v>
      </c>
      <c r="H1880" s="119"/>
    </row>
    <row r="1881" spans="2:8" x14ac:dyDescent="0.25">
      <c r="B1881" s="2" t="s">
        <v>154</v>
      </c>
      <c r="C1881" s="2" t="s">
        <v>176</v>
      </c>
      <c r="D1881" s="2">
        <v>5817</v>
      </c>
      <c r="E1881" s="2" t="s">
        <v>1997</v>
      </c>
      <c r="F1881" s="2" t="s">
        <v>9</v>
      </c>
      <c r="G1881" s="6">
        <v>5975392</v>
      </c>
      <c r="H1881" s="119"/>
    </row>
    <row r="1882" spans="2:8" x14ac:dyDescent="0.25">
      <c r="B1882" s="2" t="s">
        <v>154</v>
      </c>
      <c r="C1882" s="2" t="s">
        <v>176</v>
      </c>
      <c r="D1882" s="2">
        <v>5818</v>
      </c>
      <c r="E1882" s="2" t="s">
        <v>1998</v>
      </c>
      <c r="F1882" s="2" t="s">
        <v>9</v>
      </c>
      <c r="G1882" s="6">
        <v>4639855</v>
      </c>
      <c r="H1882" s="119"/>
    </row>
    <row r="1883" spans="2:8" x14ac:dyDescent="0.25">
      <c r="B1883" s="2" t="s">
        <v>154</v>
      </c>
      <c r="C1883" s="2" t="s">
        <v>176</v>
      </c>
      <c r="D1883" s="2">
        <v>5819</v>
      </c>
      <c r="E1883" s="2" t="s">
        <v>1999</v>
      </c>
      <c r="F1883" s="2" t="s">
        <v>9</v>
      </c>
      <c r="G1883" s="6">
        <v>3360928</v>
      </c>
      <c r="H1883" s="119"/>
    </row>
    <row r="1884" spans="2:8" x14ac:dyDescent="0.25">
      <c r="B1884" s="2" t="s">
        <v>154</v>
      </c>
      <c r="C1884" s="2" t="s">
        <v>176</v>
      </c>
      <c r="D1884" s="2">
        <v>5820</v>
      </c>
      <c r="E1884" s="2" t="s">
        <v>2000</v>
      </c>
      <c r="F1884" s="2" t="s">
        <v>9</v>
      </c>
      <c r="G1884" s="6">
        <v>888911</v>
      </c>
      <c r="H1884" s="119"/>
    </row>
    <row r="1885" spans="2:8" x14ac:dyDescent="0.25">
      <c r="B1885" s="2" t="s">
        <v>154</v>
      </c>
      <c r="C1885" s="2" t="s">
        <v>176</v>
      </c>
      <c r="D1885" s="2">
        <v>5821</v>
      </c>
      <c r="E1885" s="2" t="s">
        <v>2001</v>
      </c>
      <c r="F1885" s="2" t="s">
        <v>9</v>
      </c>
      <c r="G1885" s="6">
        <v>1276513</v>
      </c>
      <c r="H1885" s="119"/>
    </row>
    <row r="1886" spans="2:8" x14ac:dyDescent="0.25">
      <c r="B1886" s="2" t="s">
        <v>154</v>
      </c>
      <c r="C1886" s="2" t="s">
        <v>176</v>
      </c>
      <c r="D1886" s="2">
        <v>5822</v>
      </c>
      <c r="E1886" s="2" t="s">
        <v>2002</v>
      </c>
      <c r="F1886" s="2" t="s">
        <v>9</v>
      </c>
      <c r="G1886" s="6">
        <v>1449420</v>
      </c>
      <c r="H1886" s="119"/>
    </row>
    <row r="1887" spans="2:8" x14ac:dyDescent="0.25">
      <c r="B1887" s="2" t="s">
        <v>154</v>
      </c>
      <c r="C1887" s="2" t="s">
        <v>176</v>
      </c>
      <c r="D1887" s="2">
        <v>5823</v>
      </c>
      <c r="E1887" s="2" t="s">
        <v>2003</v>
      </c>
      <c r="F1887" s="2" t="s">
        <v>9</v>
      </c>
      <c r="G1887" s="6">
        <v>3825484</v>
      </c>
      <c r="H1887" s="119"/>
    </row>
    <row r="1888" spans="2:8" x14ac:dyDescent="0.25">
      <c r="B1888" s="2" t="s">
        <v>154</v>
      </c>
      <c r="C1888" s="2" t="s">
        <v>176</v>
      </c>
      <c r="D1888" s="2">
        <v>5824</v>
      </c>
      <c r="E1888" s="2" t="s">
        <v>2004</v>
      </c>
      <c r="F1888" s="2" t="s">
        <v>9</v>
      </c>
      <c r="G1888" s="6">
        <v>3886449</v>
      </c>
      <c r="H1888" s="119"/>
    </row>
    <row r="1889" spans="2:8" x14ac:dyDescent="0.25">
      <c r="B1889" s="2" t="s">
        <v>154</v>
      </c>
      <c r="C1889" s="2" t="s">
        <v>164</v>
      </c>
      <c r="D1889" s="2">
        <v>5825</v>
      </c>
      <c r="E1889" s="2" t="s">
        <v>2005</v>
      </c>
      <c r="F1889" s="2" t="s">
        <v>9</v>
      </c>
      <c r="G1889" s="6">
        <v>648103</v>
      </c>
      <c r="H1889" s="119"/>
    </row>
    <row r="1890" spans="2:8" x14ac:dyDescent="0.25">
      <c r="B1890" s="2" t="s">
        <v>154</v>
      </c>
      <c r="C1890" s="2" t="s">
        <v>164</v>
      </c>
      <c r="D1890" s="2">
        <v>5826</v>
      </c>
      <c r="E1890" s="2" t="s">
        <v>2006</v>
      </c>
      <c r="F1890" s="2" t="s">
        <v>9</v>
      </c>
      <c r="G1890" s="6">
        <v>627821</v>
      </c>
      <c r="H1890" s="119"/>
    </row>
    <row r="1891" spans="2:8" x14ac:dyDescent="0.25">
      <c r="B1891" s="2" t="s">
        <v>154</v>
      </c>
      <c r="C1891" s="2" t="s">
        <v>164</v>
      </c>
      <c r="D1891" s="2">
        <v>5827</v>
      </c>
      <c r="E1891" s="2" t="s">
        <v>2007</v>
      </c>
      <c r="F1891" s="2" t="s">
        <v>9</v>
      </c>
      <c r="G1891" s="6">
        <v>134165</v>
      </c>
      <c r="H1891" s="119"/>
    </row>
    <row r="1892" spans="2:8" x14ac:dyDescent="0.25">
      <c r="B1892" s="2" t="s">
        <v>154</v>
      </c>
      <c r="C1892" s="2" t="s">
        <v>164</v>
      </c>
      <c r="D1892" s="2">
        <v>5829</v>
      </c>
      <c r="E1892" s="2" t="s">
        <v>2008</v>
      </c>
      <c r="F1892" s="2" t="s">
        <v>9</v>
      </c>
      <c r="G1892" s="6">
        <v>851028</v>
      </c>
      <c r="H1892" s="119"/>
    </row>
    <row r="1893" spans="2:8" x14ac:dyDescent="0.25">
      <c r="B1893" s="2" t="s">
        <v>154</v>
      </c>
      <c r="C1893" s="2" t="s">
        <v>164</v>
      </c>
      <c r="D1893" s="2">
        <v>5830</v>
      </c>
      <c r="E1893" s="2" t="s">
        <v>2009</v>
      </c>
      <c r="F1893" s="2" t="s">
        <v>9</v>
      </c>
      <c r="G1893" s="6">
        <v>385894</v>
      </c>
      <c r="H1893" s="119"/>
    </row>
    <row r="1894" spans="2:8" x14ac:dyDescent="0.25">
      <c r="B1894" s="2" t="s">
        <v>154</v>
      </c>
      <c r="C1894" s="2" t="s">
        <v>164</v>
      </c>
      <c r="D1894" s="2">
        <v>5831</v>
      </c>
      <c r="E1894" s="2" t="s">
        <v>2010</v>
      </c>
      <c r="F1894" s="2" t="s">
        <v>12</v>
      </c>
      <c r="G1894" s="6">
        <v>17636</v>
      </c>
      <c r="H1894" s="119"/>
    </row>
    <row r="1895" spans="2:8" x14ac:dyDescent="0.25">
      <c r="B1895" s="2" t="s">
        <v>154</v>
      </c>
      <c r="C1895" s="2" t="s">
        <v>164</v>
      </c>
      <c r="D1895" s="2">
        <v>5832</v>
      </c>
      <c r="E1895" s="2" t="s">
        <v>2011</v>
      </c>
      <c r="F1895" s="2" t="s">
        <v>12</v>
      </c>
      <c r="G1895" s="6">
        <v>19318</v>
      </c>
      <c r="H1895" s="119"/>
    </row>
    <row r="1896" spans="2:8" x14ac:dyDescent="0.25">
      <c r="B1896" s="2" t="s">
        <v>154</v>
      </c>
      <c r="C1896" s="2" t="s">
        <v>164</v>
      </c>
      <c r="D1896" s="2">
        <v>5833</v>
      </c>
      <c r="E1896" s="2" t="s">
        <v>2012</v>
      </c>
      <c r="F1896" s="2" t="s">
        <v>12</v>
      </c>
      <c r="G1896" s="6">
        <v>38192</v>
      </c>
      <c r="H1896" s="119"/>
    </row>
    <row r="1897" spans="2:8" x14ac:dyDescent="0.25">
      <c r="B1897" s="2" t="s">
        <v>154</v>
      </c>
      <c r="C1897" s="2" t="s">
        <v>164</v>
      </c>
      <c r="D1897" s="2">
        <v>5834</v>
      </c>
      <c r="E1897" s="2" t="s">
        <v>2013</v>
      </c>
      <c r="F1897" s="2" t="s">
        <v>12</v>
      </c>
      <c r="G1897" s="6">
        <v>16153</v>
      </c>
      <c r="H1897" s="119"/>
    </row>
    <row r="1898" spans="2:8" x14ac:dyDescent="0.25">
      <c r="B1898" s="2" t="s">
        <v>154</v>
      </c>
      <c r="C1898" s="2" t="s">
        <v>164</v>
      </c>
      <c r="D1898" s="2">
        <v>5835</v>
      </c>
      <c r="E1898" s="2" t="s">
        <v>2014</v>
      </c>
      <c r="F1898" s="2" t="s">
        <v>12</v>
      </c>
      <c r="G1898" s="6">
        <v>28433</v>
      </c>
      <c r="H1898" s="119"/>
    </row>
    <row r="1899" spans="2:8" x14ac:dyDescent="0.25">
      <c r="B1899" s="2" t="s">
        <v>154</v>
      </c>
      <c r="C1899" s="2" t="s">
        <v>164</v>
      </c>
      <c r="D1899" s="2">
        <v>5836</v>
      </c>
      <c r="E1899" s="2" t="s">
        <v>2015</v>
      </c>
      <c r="F1899" s="2" t="s">
        <v>12</v>
      </c>
      <c r="G1899" s="6">
        <v>38247</v>
      </c>
      <c r="H1899" s="119"/>
    </row>
    <row r="1900" spans="2:8" x14ac:dyDescent="0.25">
      <c r="B1900" s="2" t="s">
        <v>154</v>
      </c>
      <c r="C1900" s="2" t="s">
        <v>164</v>
      </c>
      <c r="D1900" s="2">
        <v>5837</v>
      </c>
      <c r="E1900" s="2" t="s">
        <v>2016</v>
      </c>
      <c r="F1900" s="2" t="s">
        <v>12</v>
      </c>
      <c r="G1900" s="6">
        <v>27415</v>
      </c>
      <c r="H1900" s="119"/>
    </row>
    <row r="1901" spans="2:8" x14ac:dyDescent="0.25">
      <c r="B1901" s="2" t="s">
        <v>154</v>
      </c>
      <c r="C1901" s="2" t="s">
        <v>164</v>
      </c>
      <c r="D1901" s="2">
        <v>5838</v>
      </c>
      <c r="E1901" s="2" t="s">
        <v>2017</v>
      </c>
      <c r="F1901" s="2" t="s">
        <v>12</v>
      </c>
      <c r="G1901" s="6">
        <v>74606</v>
      </c>
      <c r="H1901" s="119"/>
    </row>
    <row r="1902" spans="2:8" x14ac:dyDescent="0.25">
      <c r="B1902" s="2" t="s">
        <v>154</v>
      </c>
      <c r="C1902" s="2" t="s">
        <v>164</v>
      </c>
      <c r="D1902" s="2">
        <v>5839</v>
      </c>
      <c r="E1902" s="2" t="s">
        <v>2018</v>
      </c>
      <c r="F1902" s="2" t="s">
        <v>12</v>
      </c>
      <c r="G1902" s="6">
        <v>70573</v>
      </c>
      <c r="H1902" s="119"/>
    </row>
    <row r="1903" spans="2:8" x14ac:dyDescent="0.25">
      <c r="B1903" s="2" t="s">
        <v>154</v>
      </c>
      <c r="C1903" s="2" t="s">
        <v>164</v>
      </c>
      <c r="D1903" s="2">
        <v>5840</v>
      </c>
      <c r="E1903" s="2" t="s">
        <v>2019</v>
      </c>
      <c r="F1903" s="2" t="s">
        <v>12</v>
      </c>
      <c r="G1903" s="6">
        <v>11297</v>
      </c>
      <c r="H1903" s="119"/>
    </row>
    <row r="1904" spans="2:8" x14ac:dyDescent="0.25">
      <c r="B1904" s="2" t="s">
        <v>154</v>
      </c>
      <c r="C1904" s="2" t="s">
        <v>164</v>
      </c>
      <c r="D1904" s="2">
        <v>5841</v>
      </c>
      <c r="E1904" s="2" t="s">
        <v>2020</v>
      </c>
      <c r="F1904" s="2" t="s">
        <v>12</v>
      </c>
      <c r="G1904" s="6">
        <v>90363</v>
      </c>
      <c r="H1904" s="119"/>
    </row>
    <row r="1905" spans="2:8" x14ac:dyDescent="0.25">
      <c r="B1905" s="2" t="s">
        <v>154</v>
      </c>
      <c r="C1905" s="2" t="s">
        <v>155</v>
      </c>
      <c r="D1905" s="2">
        <v>5842</v>
      </c>
      <c r="E1905" s="2" t="s">
        <v>2021</v>
      </c>
      <c r="F1905" s="2" t="s">
        <v>159</v>
      </c>
      <c r="G1905" s="6">
        <v>17227</v>
      </c>
      <c r="H1905" s="119"/>
    </row>
    <row r="1906" spans="2:8" x14ac:dyDescent="0.25">
      <c r="B1906" s="2" t="s">
        <v>154</v>
      </c>
      <c r="C1906" s="2" t="s">
        <v>1371</v>
      </c>
      <c r="D1906" s="2">
        <v>5843</v>
      </c>
      <c r="E1906" s="2" t="s">
        <v>2022</v>
      </c>
      <c r="F1906" s="2" t="s">
        <v>18</v>
      </c>
      <c r="G1906" s="6">
        <v>16724</v>
      </c>
      <c r="H1906" s="119"/>
    </row>
    <row r="1907" spans="2:8" x14ac:dyDescent="0.25">
      <c r="B1907" s="2" t="s">
        <v>154</v>
      </c>
      <c r="C1907" s="2" t="s">
        <v>1371</v>
      </c>
      <c r="D1907" s="2">
        <v>5844</v>
      </c>
      <c r="E1907" s="2" t="s">
        <v>2023</v>
      </c>
      <c r="F1907" s="2" t="s">
        <v>18</v>
      </c>
      <c r="G1907" s="6">
        <v>13996</v>
      </c>
      <c r="H1907" s="119"/>
    </row>
    <row r="1908" spans="2:8" x14ac:dyDescent="0.25">
      <c r="B1908" s="2" t="s">
        <v>154</v>
      </c>
      <c r="C1908" s="2" t="s">
        <v>1371</v>
      </c>
      <c r="D1908" s="2">
        <v>5845</v>
      </c>
      <c r="E1908" s="2" t="s">
        <v>2024</v>
      </c>
      <c r="F1908" s="2" t="s">
        <v>12</v>
      </c>
      <c r="G1908" s="6">
        <v>86611</v>
      </c>
      <c r="H1908" s="119"/>
    </row>
    <row r="1909" spans="2:8" x14ac:dyDescent="0.25">
      <c r="B1909" s="2" t="s">
        <v>154</v>
      </c>
      <c r="C1909" s="2" t="s">
        <v>1532</v>
      </c>
      <c r="D1909" s="2">
        <v>5846</v>
      </c>
      <c r="E1909" s="2" t="s">
        <v>57</v>
      </c>
      <c r="F1909" s="2" t="s">
        <v>9</v>
      </c>
      <c r="G1909" s="6">
        <v>83487</v>
      </c>
      <c r="H1909" s="119"/>
    </row>
    <row r="1910" spans="2:8" x14ac:dyDescent="0.25">
      <c r="B1910" s="2" t="s">
        <v>154</v>
      </c>
      <c r="C1910" s="2" t="s">
        <v>1532</v>
      </c>
      <c r="D1910" s="2">
        <v>5847</v>
      </c>
      <c r="E1910" s="2" t="s">
        <v>58</v>
      </c>
      <c r="F1910" s="2" t="s">
        <v>9</v>
      </c>
      <c r="G1910" s="6">
        <v>94977</v>
      </c>
      <c r="H1910" s="119"/>
    </row>
    <row r="1911" spans="2:8" x14ac:dyDescent="0.25">
      <c r="B1911" s="2" t="s">
        <v>154</v>
      </c>
      <c r="C1911" s="2" t="s">
        <v>1532</v>
      </c>
      <c r="D1911" s="2">
        <v>5848</v>
      </c>
      <c r="E1911" s="2" t="s">
        <v>59</v>
      </c>
      <c r="F1911" s="2" t="s">
        <v>9</v>
      </c>
      <c r="G1911" s="6">
        <v>29424</v>
      </c>
      <c r="H1911" s="119"/>
    </row>
    <row r="1912" spans="2:8" x14ac:dyDescent="0.25">
      <c r="B1912" s="2" t="s">
        <v>154</v>
      </c>
      <c r="C1912" s="2" t="s">
        <v>209</v>
      </c>
      <c r="D1912" s="2">
        <v>5849</v>
      </c>
      <c r="E1912" s="2" t="s">
        <v>2025</v>
      </c>
      <c r="F1912" s="2" t="s">
        <v>9</v>
      </c>
      <c r="G1912" s="6">
        <v>15790</v>
      </c>
      <c r="H1912" s="119"/>
    </row>
    <row r="1913" spans="2:8" x14ac:dyDescent="0.25">
      <c r="B1913" s="2" t="s">
        <v>154</v>
      </c>
      <c r="C1913" s="2" t="s">
        <v>209</v>
      </c>
      <c r="D1913" s="2">
        <v>5850</v>
      </c>
      <c r="E1913" s="2" t="s">
        <v>37</v>
      </c>
      <c r="F1913" s="2" t="s">
        <v>9</v>
      </c>
      <c r="G1913" s="6">
        <v>67422</v>
      </c>
      <c r="H1913" s="119"/>
    </row>
    <row r="1914" spans="2:8" x14ac:dyDescent="0.25">
      <c r="B1914" s="2" t="s">
        <v>154</v>
      </c>
      <c r="C1914" s="2" t="s">
        <v>209</v>
      </c>
      <c r="D1914" s="2">
        <v>5851</v>
      </c>
      <c r="E1914" s="2" t="s">
        <v>38</v>
      </c>
      <c r="F1914" s="2" t="s">
        <v>9</v>
      </c>
      <c r="G1914" s="6">
        <v>176239</v>
      </c>
      <c r="H1914" s="119"/>
    </row>
    <row r="1915" spans="2:8" x14ac:dyDescent="0.25">
      <c r="B1915" s="2" t="s">
        <v>154</v>
      </c>
      <c r="C1915" s="2" t="s">
        <v>209</v>
      </c>
      <c r="D1915" s="2">
        <v>5852</v>
      </c>
      <c r="E1915" s="2" t="s">
        <v>39</v>
      </c>
      <c r="F1915" s="2" t="s">
        <v>9</v>
      </c>
      <c r="G1915" s="6">
        <v>136650</v>
      </c>
      <c r="H1915" s="119"/>
    </row>
    <row r="1916" spans="2:8" x14ac:dyDescent="0.25">
      <c r="B1916" s="2" t="s">
        <v>154</v>
      </c>
      <c r="C1916" s="2" t="s">
        <v>209</v>
      </c>
      <c r="D1916" s="2">
        <v>5853</v>
      </c>
      <c r="E1916" s="2" t="s">
        <v>2026</v>
      </c>
      <c r="F1916" s="2" t="s">
        <v>9</v>
      </c>
      <c r="G1916" s="6">
        <v>12161</v>
      </c>
      <c r="H1916" s="119"/>
    </row>
    <row r="1917" spans="2:8" x14ac:dyDescent="0.25">
      <c r="B1917" s="2" t="s">
        <v>154</v>
      </c>
      <c r="C1917" s="2" t="s">
        <v>209</v>
      </c>
      <c r="D1917" s="2">
        <v>5854</v>
      </c>
      <c r="E1917" s="2" t="s">
        <v>40</v>
      </c>
      <c r="F1917" s="2" t="s">
        <v>9</v>
      </c>
      <c r="G1917" s="6">
        <v>62992</v>
      </c>
      <c r="H1917" s="119"/>
    </row>
    <row r="1918" spans="2:8" x14ac:dyDescent="0.25">
      <c r="B1918" s="2" t="s">
        <v>154</v>
      </c>
      <c r="C1918" s="2" t="s">
        <v>209</v>
      </c>
      <c r="D1918" s="2">
        <v>5855</v>
      </c>
      <c r="E1918" s="2" t="s">
        <v>2027</v>
      </c>
      <c r="F1918" s="2" t="s">
        <v>18</v>
      </c>
      <c r="G1918" s="6">
        <v>12644</v>
      </c>
      <c r="H1918" s="119"/>
    </row>
    <row r="1919" spans="2:8" x14ac:dyDescent="0.25">
      <c r="B1919" s="2" t="s">
        <v>154</v>
      </c>
      <c r="C1919" s="2" t="s">
        <v>209</v>
      </c>
      <c r="D1919" s="2">
        <v>5856</v>
      </c>
      <c r="E1919" s="2" t="s">
        <v>41</v>
      </c>
      <c r="F1919" s="2" t="s">
        <v>18</v>
      </c>
      <c r="G1919" s="6">
        <v>46980</v>
      </c>
      <c r="H1919" s="119"/>
    </row>
    <row r="1920" spans="2:8" x14ac:dyDescent="0.25">
      <c r="B1920" s="2" t="s">
        <v>154</v>
      </c>
      <c r="C1920" s="2" t="s">
        <v>209</v>
      </c>
      <c r="D1920" s="2">
        <v>5857</v>
      </c>
      <c r="E1920" s="2" t="s">
        <v>2028</v>
      </c>
      <c r="F1920" s="2" t="s">
        <v>12</v>
      </c>
      <c r="G1920" s="6">
        <v>6674</v>
      </c>
      <c r="H1920" s="119"/>
    </row>
    <row r="1921" spans="2:8" x14ac:dyDescent="0.25">
      <c r="B1921" s="2" t="s">
        <v>154</v>
      </c>
      <c r="C1921" s="2" t="s">
        <v>209</v>
      </c>
      <c r="D1921" s="2">
        <v>5858</v>
      </c>
      <c r="E1921" s="2" t="s">
        <v>42</v>
      </c>
      <c r="F1921" s="2" t="s">
        <v>12</v>
      </c>
      <c r="G1921" s="6">
        <v>27275</v>
      </c>
      <c r="H1921" s="119"/>
    </row>
    <row r="1922" spans="2:8" x14ac:dyDescent="0.25">
      <c r="B1922" s="2" t="s">
        <v>154</v>
      </c>
      <c r="C1922" s="2" t="s">
        <v>209</v>
      </c>
      <c r="D1922" s="2">
        <v>5859</v>
      </c>
      <c r="E1922" s="2" t="s">
        <v>2029</v>
      </c>
      <c r="F1922" s="2" t="s">
        <v>18</v>
      </c>
      <c r="G1922" s="6">
        <v>10143</v>
      </c>
      <c r="H1922" s="119"/>
    </row>
    <row r="1923" spans="2:8" x14ac:dyDescent="0.25">
      <c r="B1923" s="2" t="s">
        <v>154</v>
      </c>
      <c r="C1923" s="2" t="s">
        <v>209</v>
      </c>
      <c r="D1923" s="2">
        <v>5860</v>
      </c>
      <c r="E1923" s="2" t="s">
        <v>43</v>
      </c>
      <c r="F1923" s="2" t="s">
        <v>18</v>
      </c>
      <c r="G1923" s="6">
        <v>30745</v>
      </c>
      <c r="H1923" s="119"/>
    </row>
    <row r="1924" spans="2:8" x14ac:dyDescent="0.25">
      <c r="B1924" s="2" t="s">
        <v>154</v>
      </c>
      <c r="C1924" s="2" t="s">
        <v>209</v>
      </c>
      <c r="D1924" s="2">
        <v>5861</v>
      </c>
      <c r="E1924" s="2" t="s">
        <v>2030</v>
      </c>
      <c r="F1924" s="2" t="s">
        <v>12</v>
      </c>
      <c r="G1924" s="6">
        <v>4146</v>
      </c>
      <c r="H1924" s="119"/>
    </row>
    <row r="1925" spans="2:8" x14ac:dyDescent="0.25">
      <c r="B1925" s="2" t="s">
        <v>154</v>
      </c>
      <c r="C1925" s="2" t="s">
        <v>209</v>
      </c>
      <c r="D1925" s="2">
        <v>5862</v>
      </c>
      <c r="E1925" s="2" t="s">
        <v>2031</v>
      </c>
      <c r="F1925" s="2" t="s">
        <v>12</v>
      </c>
      <c r="G1925" s="6">
        <v>14867</v>
      </c>
      <c r="H1925" s="119"/>
    </row>
    <row r="1926" spans="2:8" x14ac:dyDescent="0.25">
      <c r="B1926" s="2" t="s">
        <v>154</v>
      </c>
      <c r="C1926" s="2" t="s">
        <v>209</v>
      </c>
      <c r="D1926" s="2">
        <v>5863</v>
      </c>
      <c r="E1926" s="2" t="s">
        <v>2032</v>
      </c>
      <c r="F1926" s="2" t="s">
        <v>12</v>
      </c>
      <c r="G1926" s="6">
        <v>4146</v>
      </c>
      <c r="H1926" s="119"/>
    </row>
    <row r="1927" spans="2:8" x14ac:dyDescent="0.25">
      <c r="B1927" s="2" t="s">
        <v>154</v>
      </c>
      <c r="C1927" s="2" t="s">
        <v>209</v>
      </c>
      <c r="D1927" s="2">
        <v>5864</v>
      </c>
      <c r="E1927" s="2" t="s">
        <v>44</v>
      </c>
      <c r="F1927" s="2" t="s">
        <v>12</v>
      </c>
      <c r="G1927" s="6">
        <v>14867</v>
      </c>
      <c r="H1927" s="119"/>
    </row>
    <row r="1928" spans="2:8" x14ac:dyDescent="0.25">
      <c r="B1928" s="2" t="s">
        <v>154</v>
      </c>
      <c r="C1928" s="2" t="s">
        <v>209</v>
      </c>
      <c r="D1928" s="2">
        <v>5865</v>
      </c>
      <c r="E1928" s="2" t="s">
        <v>2033</v>
      </c>
      <c r="F1928" s="2" t="s">
        <v>9</v>
      </c>
      <c r="G1928" s="6">
        <v>60393</v>
      </c>
      <c r="H1928" s="119"/>
    </row>
    <row r="1929" spans="2:8" x14ac:dyDescent="0.25">
      <c r="B1929" s="2" t="s">
        <v>154</v>
      </c>
      <c r="C1929" s="2" t="s">
        <v>209</v>
      </c>
      <c r="D1929" s="2">
        <v>5866</v>
      </c>
      <c r="E1929" s="2" t="s">
        <v>45</v>
      </c>
      <c r="F1929" s="2" t="s">
        <v>9</v>
      </c>
      <c r="G1929" s="6">
        <v>251907</v>
      </c>
      <c r="H1929" s="119"/>
    </row>
    <row r="1930" spans="2:8" x14ac:dyDescent="0.25">
      <c r="B1930" s="2" t="s">
        <v>154</v>
      </c>
      <c r="C1930" s="2" t="s">
        <v>209</v>
      </c>
      <c r="D1930" s="2">
        <v>5867</v>
      </c>
      <c r="E1930" s="2" t="s">
        <v>2034</v>
      </c>
      <c r="F1930" s="2" t="s">
        <v>9</v>
      </c>
      <c r="G1930" s="6">
        <v>8375</v>
      </c>
      <c r="H1930" s="119"/>
    </row>
    <row r="1931" spans="2:8" x14ac:dyDescent="0.25">
      <c r="B1931" s="2" t="s">
        <v>154</v>
      </c>
      <c r="C1931" s="2" t="s">
        <v>209</v>
      </c>
      <c r="D1931" s="2">
        <v>5868</v>
      </c>
      <c r="E1931" s="2" t="s">
        <v>2035</v>
      </c>
      <c r="F1931" s="2" t="s">
        <v>18</v>
      </c>
      <c r="G1931" s="6">
        <v>42712</v>
      </c>
      <c r="H1931" s="119"/>
    </row>
    <row r="1932" spans="2:8" x14ac:dyDescent="0.25">
      <c r="B1932" s="2" t="s">
        <v>154</v>
      </c>
      <c r="C1932" s="2" t="s">
        <v>209</v>
      </c>
      <c r="D1932" s="2">
        <v>5869</v>
      </c>
      <c r="E1932" s="2" t="s">
        <v>2036</v>
      </c>
      <c r="F1932" s="2" t="s">
        <v>9</v>
      </c>
      <c r="G1932" s="6">
        <v>4127</v>
      </c>
      <c r="H1932" s="119"/>
    </row>
    <row r="1933" spans="2:8" x14ac:dyDescent="0.25">
      <c r="B1933" s="2" t="s">
        <v>154</v>
      </c>
      <c r="C1933" s="2" t="s">
        <v>209</v>
      </c>
      <c r="D1933" s="2">
        <v>5870</v>
      </c>
      <c r="E1933" s="2" t="s">
        <v>2037</v>
      </c>
      <c r="F1933" s="2" t="s">
        <v>9</v>
      </c>
      <c r="G1933" s="6">
        <v>15115</v>
      </c>
      <c r="H1933" s="119"/>
    </row>
    <row r="1934" spans="2:8" x14ac:dyDescent="0.25">
      <c r="B1934" s="2" t="s">
        <v>154</v>
      </c>
      <c r="C1934" s="2" t="s">
        <v>223</v>
      </c>
      <c r="D1934" s="2">
        <v>5871</v>
      </c>
      <c r="E1934" s="2" t="s">
        <v>2038</v>
      </c>
      <c r="F1934" s="2" t="s">
        <v>9</v>
      </c>
      <c r="G1934" s="6">
        <v>330561</v>
      </c>
      <c r="H1934" s="119"/>
    </row>
    <row r="1935" spans="2:8" x14ac:dyDescent="0.25">
      <c r="B1935" s="2" t="s">
        <v>154</v>
      </c>
      <c r="C1935" s="2" t="s">
        <v>223</v>
      </c>
      <c r="D1935" s="2">
        <v>5872</v>
      </c>
      <c r="E1935" s="2" t="s">
        <v>2039</v>
      </c>
      <c r="F1935" s="2" t="s">
        <v>9</v>
      </c>
      <c r="G1935" s="6">
        <v>343632</v>
      </c>
      <c r="H1935" s="119"/>
    </row>
    <row r="1936" spans="2:8" x14ac:dyDescent="0.25">
      <c r="B1936" s="2" t="s">
        <v>154</v>
      </c>
      <c r="C1936" s="2" t="s">
        <v>187</v>
      </c>
      <c r="D1936" s="2">
        <v>5873</v>
      </c>
      <c r="E1936" s="2" t="s">
        <v>2040</v>
      </c>
      <c r="F1936" s="2" t="s">
        <v>9</v>
      </c>
      <c r="G1936" s="6">
        <v>19320</v>
      </c>
      <c r="H1936" s="119"/>
    </row>
    <row r="1937" spans="2:8" x14ac:dyDescent="0.25">
      <c r="B1937" s="2" t="s">
        <v>154</v>
      </c>
      <c r="C1937" s="2" t="s">
        <v>223</v>
      </c>
      <c r="D1937" s="2">
        <v>5874</v>
      </c>
      <c r="E1937" s="2" t="s">
        <v>2041</v>
      </c>
      <c r="F1937" s="2" t="s">
        <v>9</v>
      </c>
      <c r="G1937" s="6">
        <v>149953</v>
      </c>
      <c r="H1937" s="119"/>
    </row>
    <row r="1938" spans="2:8" x14ac:dyDescent="0.25">
      <c r="B1938" s="2" t="s">
        <v>154</v>
      </c>
      <c r="C1938" s="2" t="s">
        <v>187</v>
      </c>
      <c r="D1938" s="2">
        <v>5875</v>
      </c>
      <c r="E1938" s="2" t="s">
        <v>2042</v>
      </c>
      <c r="F1938" s="2" t="s">
        <v>9</v>
      </c>
      <c r="G1938" s="6">
        <v>202738</v>
      </c>
      <c r="H1938" s="119"/>
    </row>
    <row r="1939" spans="2:8" x14ac:dyDescent="0.25">
      <c r="B1939" s="2" t="s">
        <v>154</v>
      </c>
      <c r="C1939" s="2" t="s">
        <v>187</v>
      </c>
      <c r="D1939" s="2">
        <v>5876</v>
      </c>
      <c r="E1939" s="2" t="s">
        <v>2043</v>
      </c>
      <c r="F1939" s="2" t="s">
        <v>9</v>
      </c>
      <c r="G1939" s="6">
        <v>334164</v>
      </c>
      <c r="H1939" s="119"/>
    </row>
    <row r="1940" spans="2:8" x14ac:dyDescent="0.25">
      <c r="B1940" s="2" t="s">
        <v>154</v>
      </c>
      <c r="C1940" s="2" t="s">
        <v>187</v>
      </c>
      <c r="D1940" s="2">
        <v>5877</v>
      </c>
      <c r="E1940" s="2" t="s">
        <v>99</v>
      </c>
      <c r="F1940" s="2" t="s">
        <v>9</v>
      </c>
      <c r="G1940" s="6">
        <v>46988</v>
      </c>
      <c r="H1940" s="119"/>
    </row>
    <row r="1941" spans="2:8" x14ac:dyDescent="0.25">
      <c r="B1941" s="2" t="s">
        <v>154</v>
      </c>
      <c r="C1941" s="2" t="s">
        <v>187</v>
      </c>
      <c r="D1941" s="2">
        <v>5878</v>
      </c>
      <c r="E1941" s="2" t="s">
        <v>2044</v>
      </c>
      <c r="F1941" s="2" t="s">
        <v>9</v>
      </c>
      <c r="G1941" s="6">
        <v>2673130</v>
      </c>
      <c r="H1941" s="119"/>
    </row>
    <row r="1942" spans="2:8" x14ac:dyDescent="0.25">
      <c r="B1942" s="2" t="s">
        <v>154</v>
      </c>
      <c r="C1942" s="2" t="s">
        <v>187</v>
      </c>
      <c r="D1942" s="2">
        <v>5879</v>
      </c>
      <c r="E1942" s="2" t="s">
        <v>100</v>
      </c>
      <c r="F1942" s="2" t="s">
        <v>9</v>
      </c>
      <c r="G1942" s="6">
        <v>241488</v>
      </c>
      <c r="H1942" s="119"/>
    </row>
    <row r="1943" spans="2:8" x14ac:dyDescent="0.25">
      <c r="B1943" s="2" t="s">
        <v>154</v>
      </c>
      <c r="C1943" s="2" t="s">
        <v>187</v>
      </c>
      <c r="D1943" s="2">
        <v>5880</v>
      </c>
      <c r="E1943" s="2" t="s">
        <v>101</v>
      </c>
      <c r="F1943" s="2" t="s">
        <v>9</v>
      </c>
      <c r="G1943" s="6">
        <v>301860</v>
      </c>
      <c r="H1943" s="119"/>
    </row>
    <row r="1944" spans="2:8" x14ac:dyDescent="0.25">
      <c r="B1944" s="2" t="s">
        <v>154</v>
      </c>
      <c r="C1944" s="2" t="s">
        <v>187</v>
      </c>
      <c r="D1944" s="2">
        <v>5881</v>
      </c>
      <c r="E1944" s="2" t="s">
        <v>2045</v>
      </c>
      <c r="F1944" s="2" t="s">
        <v>9</v>
      </c>
      <c r="G1944" s="6">
        <v>2003</v>
      </c>
      <c r="H1944" s="119"/>
    </row>
    <row r="1945" spans="2:8" x14ac:dyDescent="0.25">
      <c r="B1945" s="2" t="s">
        <v>154</v>
      </c>
      <c r="C1945" s="2" t="s">
        <v>1422</v>
      </c>
      <c r="D1945" s="2">
        <v>5882</v>
      </c>
      <c r="E1945" s="2" t="s">
        <v>2046</v>
      </c>
      <c r="F1945" s="2" t="s">
        <v>9</v>
      </c>
      <c r="G1945" s="6">
        <v>72900</v>
      </c>
      <c r="H1945" s="119"/>
    </row>
    <row r="1946" spans="2:8" x14ac:dyDescent="0.25">
      <c r="B1946" s="2" t="s">
        <v>154</v>
      </c>
      <c r="C1946" s="2" t="s">
        <v>187</v>
      </c>
      <c r="D1946" s="2">
        <v>5883</v>
      </c>
      <c r="E1946" s="2" t="s">
        <v>2047</v>
      </c>
      <c r="F1946" s="2" t="s">
        <v>9</v>
      </c>
      <c r="G1946" s="6">
        <v>7324</v>
      </c>
      <c r="H1946" s="119"/>
    </row>
    <row r="1947" spans="2:8" x14ac:dyDescent="0.25">
      <c r="B1947" s="2" t="s">
        <v>154</v>
      </c>
      <c r="C1947" s="2" t="s">
        <v>564</v>
      </c>
      <c r="D1947" s="2">
        <v>5884</v>
      </c>
      <c r="E1947" s="2" t="s">
        <v>2048</v>
      </c>
      <c r="F1947" s="2" t="s">
        <v>9</v>
      </c>
      <c r="G1947" s="6">
        <v>52339</v>
      </c>
      <c r="H1947" s="119"/>
    </row>
    <row r="1948" spans="2:8" x14ac:dyDescent="0.25">
      <c r="B1948" s="2" t="s">
        <v>154</v>
      </c>
      <c r="C1948" s="2" t="s">
        <v>564</v>
      </c>
      <c r="D1948" s="2">
        <v>5885</v>
      </c>
      <c r="E1948" s="2" t="s">
        <v>2049</v>
      </c>
      <c r="F1948" s="2" t="s">
        <v>9</v>
      </c>
      <c r="G1948" s="6">
        <v>57784</v>
      </c>
      <c r="H1948" s="119"/>
    </row>
    <row r="1949" spans="2:8" x14ac:dyDescent="0.25">
      <c r="B1949" s="2" t="s">
        <v>154</v>
      </c>
      <c r="C1949" s="2" t="s">
        <v>176</v>
      </c>
      <c r="D1949" s="2">
        <v>5886</v>
      </c>
      <c r="E1949" s="2" t="s">
        <v>2050</v>
      </c>
      <c r="F1949" s="2" t="s">
        <v>12</v>
      </c>
      <c r="G1949" s="6">
        <v>216247</v>
      </c>
      <c r="H1949" s="119"/>
    </row>
    <row r="1950" spans="2:8" x14ac:dyDescent="0.25">
      <c r="B1950" s="2" t="s">
        <v>154</v>
      </c>
      <c r="C1950" s="2" t="s">
        <v>176</v>
      </c>
      <c r="D1950" s="2">
        <v>5887</v>
      </c>
      <c r="E1950" s="2" t="s">
        <v>2051</v>
      </c>
      <c r="F1950" s="2" t="s">
        <v>12</v>
      </c>
      <c r="G1950" s="6">
        <v>381364</v>
      </c>
      <c r="H1950" s="119"/>
    </row>
    <row r="1951" spans="2:8" x14ac:dyDescent="0.25">
      <c r="B1951" s="2" t="s">
        <v>154</v>
      </c>
      <c r="C1951" s="2" t="s">
        <v>176</v>
      </c>
      <c r="D1951" s="2">
        <v>5888</v>
      </c>
      <c r="E1951" s="2" t="s">
        <v>2052</v>
      </c>
      <c r="F1951" s="2" t="s">
        <v>12</v>
      </c>
      <c r="G1951" s="6">
        <v>454392</v>
      </c>
      <c r="H1951" s="119"/>
    </row>
    <row r="1952" spans="2:8" x14ac:dyDescent="0.25">
      <c r="B1952" s="2" t="s">
        <v>154</v>
      </c>
      <c r="C1952" s="2" t="s">
        <v>176</v>
      </c>
      <c r="D1952" s="2">
        <v>5889</v>
      </c>
      <c r="E1952" s="2" t="s">
        <v>2053</v>
      </c>
      <c r="F1952" s="2" t="s">
        <v>12</v>
      </c>
      <c r="G1952" s="6">
        <v>522665</v>
      </c>
      <c r="H1952" s="119"/>
    </row>
    <row r="1953" spans="2:8" x14ac:dyDescent="0.25">
      <c r="B1953" s="2" t="s">
        <v>154</v>
      </c>
      <c r="C1953" s="2" t="s">
        <v>157</v>
      </c>
      <c r="D1953" s="2">
        <v>5890</v>
      </c>
      <c r="E1953" s="2" t="s">
        <v>2054</v>
      </c>
      <c r="F1953" s="2" t="s">
        <v>18</v>
      </c>
      <c r="G1953" s="6">
        <v>23327</v>
      </c>
      <c r="H1953" s="119"/>
    </row>
    <row r="1954" spans="2:8" x14ac:dyDescent="0.25">
      <c r="B1954" s="2" t="s">
        <v>154</v>
      </c>
      <c r="C1954" s="2" t="s">
        <v>157</v>
      </c>
      <c r="D1954" s="2">
        <v>5891</v>
      </c>
      <c r="E1954" s="2" t="s">
        <v>2055</v>
      </c>
      <c r="F1954" s="2" t="s">
        <v>159</v>
      </c>
      <c r="G1954" s="6">
        <v>3431</v>
      </c>
      <c r="H1954" s="119"/>
    </row>
    <row r="1955" spans="2:8" x14ac:dyDescent="0.25">
      <c r="B1955" s="2" t="s">
        <v>154</v>
      </c>
      <c r="C1955" s="2" t="s">
        <v>176</v>
      </c>
      <c r="D1955" s="2">
        <v>5892</v>
      </c>
      <c r="E1955" s="2" t="s">
        <v>2056</v>
      </c>
      <c r="F1955" s="2" t="s">
        <v>9</v>
      </c>
      <c r="G1955" s="6">
        <v>222173</v>
      </c>
      <c r="H1955" s="119"/>
    </row>
    <row r="1956" spans="2:8" x14ac:dyDescent="0.25">
      <c r="B1956" s="2" t="s">
        <v>154</v>
      </c>
      <c r="C1956" s="2" t="s">
        <v>176</v>
      </c>
      <c r="D1956" s="2">
        <v>5893</v>
      </c>
      <c r="E1956" s="2" t="s">
        <v>2057</v>
      </c>
      <c r="F1956" s="2" t="s">
        <v>9</v>
      </c>
      <c r="G1956" s="6">
        <v>258761</v>
      </c>
      <c r="H1956" s="119"/>
    </row>
    <row r="1957" spans="2:8" x14ac:dyDescent="0.25">
      <c r="B1957" s="2" t="s">
        <v>154</v>
      </c>
      <c r="C1957" s="2" t="s">
        <v>176</v>
      </c>
      <c r="D1957" s="2">
        <v>5894</v>
      </c>
      <c r="E1957" s="2" t="s">
        <v>2058</v>
      </c>
      <c r="F1957" s="2" t="s">
        <v>9</v>
      </c>
      <c r="G1957" s="6">
        <v>1253559</v>
      </c>
      <c r="H1957" s="119"/>
    </row>
    <row r="1958" spans="2:8" x14ac:dyDescent="0.25">
      <c r="B1958" s="2" t="s">
        <v>154</v>
      </c>
      <c r="C1958" s="2" t="s">
        <v>207</v>
      </c>
      <c r="D1958" s="2">
        <v>5895</v>
      </c>
      <c r="E1958" s="2" t="s">
        <v>2059</v>
      </c>
      <c r="F1958" s="2" t="s">
        <v>9</v>
      </c>
      <c r="G1958" s="6">
        <v>750058</v>
      </c>
      <c r="H1958" s="119"/>
    </row>
    <row r="1959" spans="2:8" x14ac:dyDescent="0.25">
      <c r="B1959" s="2" t="s">
        <v>154</v>
      </c>
      <c r="C1959" s="2" t="s">
        <v>207</v>
      </c>
      <c r="D1959" s="2">
        <v>5896</v>
      </c>
      <c r="E1959" s="2" t="s">
        <v>2060</v>
      </c>
      <c r="F1959" s="2" t="s">
        <v>9</v>
      </c>
      <c r="G1959" s="6">
        <v>784531</v>
      </c>
      <c r="H1959" s="119"/>
    </row>
    <row r="1960" spans="2:8" x14ac:dyDescent="0.25">
      <c r="B1960" s="2" t="s">
        <v>154</v>
      </c>
      <c r="C1960" s="2" t="s">
        <v>207</v>
      </c>
      <c r="D1960" s="2">
        <v>5897</v>
      </c>
      <c r="E1960" s="2" t="s">
        <v>2061</v>
      </c>
      <c r="F1960" s="2" t="s">
        <v>9</v>
      </c>
      <c r="G1960" s="6">
        <v>819004</v>
      </c>
      <c r="H1960" s="119"/>
    </row>
    <row r="1961" spans="2:8" x14ac:dyDescent="0.25">
      <c r="B1961" s="2" t="s">
        <v>154</v>
      </c>
      <c r="C1961" s="2" t="s">
        <v>207</v>
      </c>
      <c r="D1961" s="2">
        <v>5898</v>
      </c>
      <c r="E1961" s="2" t="s">
        <v>2062</v>
      </c>
      <c r="F1961" s="2" t="s">
        <v>9</v>
      </c>
      <c r="G1961" s="6">
        <v>926511</v>
      </c>
      <c r="H1961" s="119"/>
    </row>
    <row r="1962" spans="2:8" x14ac:dyDescent="0.25">
      <c r="B1962" s="2" t="s">
        <v>154</v>
      </c>
      <c r="C1962" s="2" t="s">
        <v>207</v>
      </c>
      <c r="D1962" s="2">
        <v>5899</v>
      </c>
      <c r="E1962" s="2" t="s">
        <v>2063</v>
      </c>
      <c r="F1962" s="2" t="s">
        <v>12</v>
      </c>
      <c r="G1962" s="6">
        <v>81900</v>
      </c>
      <c r="H1962" s="119"/>
    </row>
    <row r="1963" spans="2:8" x14ac:dyDescent="0.25">
      <c r="B1963" s="2" t="s">
        <v>154</v>
      </c>
      <c r="C1963" s="2" t="s">
        <v>207</v>
      </c>
      <c r="D1963" s="2">
        <v>5900</v>
      </c>
      <c r="E1963" s="2" t="s">
        <v>2064</v>
      </c>
      <c r="F1963" s="2" t="s">
        <v>12</v>
      </c>
      <c r="G1963" s="6">
        <v>141664</v>
      </c>
      <c r="H1963" s="119"/>
    </row>
    <row r="1964" spans="2:8" x14ac:dyDescent="0.25">
      <c r="B1964" s="2" t="s">
        <v>154</v>
      </c>
      <c r="C1964" s="2" t="s">
        <v>207</v>
      </c>
      <c r="D1964" s="2">
        <v>5901</v>
      </c>
      <c r="E1964" s="2" t="s">
        <v>2065</v>
      </c>
      <c r="F1964" s="2" t="s">
        <v>12</v>
      </c>
      <c r="G1964" s="6">
        <v>75006</v>
      </c>
      <c r="H1964" s="119"/>
    </row>
    <row r="1965" spans="2:8" x14ac:dyDescent="0.25">
      <c r="B1965" s="2" t="s">
        <v>154</v>
      </c>
      <c r="C1965" s="2" t="s">
        <v>207</v>
      </c>
      <c r="D1965" s="2">
        <v>5902</v>
      </c>
      <c r="E1965" s="2" t="s">
        <v>2066</v>
      </c>
      <c r="F1965" s="2" t="s">
        <v>12</v>
      </c>
      <c r="G1965" s="6">
        <v>119955</v>
      </c>
      <c r="H1965" s="119"/>
    </row>
    <row r="1966" spans="2:8" x14ac:dyDescent="0.25">
      <c r="B1966" s="2" t="s">
        <v>154</v>
      </c>
      <c r="C1966" s="2" t="s">
        <v>207</v>
      </c>
      <c r="D1966" s="2">
        <v>5903</v>
      </c>
      <c r="E1966" s="2" t="s">
        <v>2067</v>
      </c>
      <c r="F1966" s="2" t="s">
        <v>9</v>
      </c>
      <c r="G1966" s="6">
        <v>63430</v>
      </c>
      <c r="H1966" s="119"/>
    </row>
    <row r="1967" spans="2:8" x14ac:dyDescent="0.25">
      <c r="B1967" s="2" t="s">
        <v>154</v>
      </c>
      <c r="C1967" s="2" t="s">
        <v>207</v>
      </c>
      <c r="D1967" s="2">
        <v>5904</v>
      </c>
      <c r="E1967" s="2" t="s">
        <v>2068</v>
      </c>
      <c r="F1967" s="2" t="s">
        <v>9</v>
      </c>
      <c r="G1967" s="6">
        <v>133754</v>
      </c>
      <c r="H1967" s="119"/>
    </row>
    <row r="1968" spans="2:8" x14ac:dyDescent="0.25">
      <c r="B1968" s="2" t="s">
        <v>154</v>
      </c>
      <c r="C1968" s="2" t="s">
        <v>207</v>
      </c>
      <c r="D1968" s="2">
        <v>5905</v>
      </c>
      <c r="E1968" s="2" t="s">
        <v>2069</v>
      </c>
      <c r="F1968" s="2" t="s">
        <v>9</v>
      </c>
      <c r="G1968" s="6">
        <v>86871</v>
      </c>
      <c r="H1968" s="119"/>
    </row>
    <row r="1969" spans="2:8" x14ac:dyDescent="0.25">
      <c r="B1969" s="2" t="s">
        <v>154</v>
      </c>
      <c r="C1969" s="2" t="s">
        <v>207</v>
      </c>
      <c r="D1969" s="2">
        <v>5906</v>
      </c>
      <c r="E1969" s="2" t="s">
        <v>2070</v>
      </c>
      <c r="F1969" s="2" t="s">
        <v>9</v>
      </c>
      <c r="G1969" s="6">
        <v>179948</v>
      </c>
      <c r="H1969" s="119"/>
    </row>
    <row r="1970" spans="2:8" x14ac:dyDescent="0.25">
      <c r="B1970" s="2" t="s">
        <v>154</v>
      </c>
      <c r="C1970" s="2" t="s">
        <v>207</v>
      </c>
      <c r="D1970" s="2">
        <v>5907</v>
      </c>
      <c r="E1970" s="2" t="s">
        <v>2071</v>
      </c>
      <c r="F1970" s="2" t="s">
        <v>9</v>
      </c>
      <c r="G1970" s="6">
        <v>110313</v>
      </c>
      <c r="H1970" s="119"/>
    </row>
    <row r="1971" spans="2:8" x14ac:dyDescent="0.25">
      <c r="B1971" s="2" t="s">
        <v>154</v>
      </c>
      <c r="C1971" s="2" t="s">
        <v>207</v>
      </c>
      <c r="D1971" s="2">
        <v>5908</v>
      </c>
      <c r="E1971" s="2" t="s">
        <v>2072</v>
      </c>
      <c r="F1971" s="2" t="s">
        <v>9</v>
      </c>
      <c r="G1971" s="6">
        <v>226831</v>
      </c>
      <c r="H1971" s="119"/>
    </row>
    <row r="1972" spans="2:8" x14ac:dyDescent="0.25">
      <c r="B1972" s="2" t="s">
        <v>154</v>
      </c>
      <c r="C1972" s="2" t="s">
        <v>207</v>
      </c>
      <c r="D1972" s="2">
        <v>5909</v>
      </c>
      <c r="E1972" s="2" t="s">
        <v>2073</v>
      </c>
      <c r="F1972" s="2" t="s">
        <v>9</v>
      </c>
      <c r="G1972" s="6">
        <v>133754</v>
      </c>
      <c r="H1972" s="119"/>
    </row>
    <row r="1973" spans="2:8" x14ac:dyDescent="0.25">
      <c r="B1973" s="2" t="s">
        <v>154</v>
      </c>
      <c r="C1973" s="2" t="s">
        <v>207</v>
      </c>
      <c r="D1973" s="2">
        <v>5910</v>
      </c>
      <c r="E1973" s="2" t="s">
        <v>2074</v>
      </c>
      <c r="F1973" s="2" t="s">
        <v>9</v>
      </c>
      <c r="G1973" s="6">
        <v>273714</v>
      </c>
      <c r="H1973" s="119"/>
    </row>
    <row r="1974" spans="2:8" x14ac:dyDescent="0.25">
      <c r="B1974" s="2" t="s">
        <v>154</v>
      </c>
      <c r="C1974" s="2" t="s">
        <v>207</v>
      </c>
      <c r="D1974" s="2">
        <v>5911</v>
      </c>
      <c r="E1974" s="2" t="s">
        <v>2075</v>
      </c>
      <c r="F1974" s="2" t="s">
        <v>9</v>
      </c>
      <c r="G1974" s="6">
        <v>179948</v>
      </c>
      <c r="H1974" s="119"/>
    </row>
    <row r="1975" spans="2:8" x14ac:dyDescent="0.25">
      <c r="B1975" s="2" t="s">
        <v>154</v>
      </c>
      <c r="C1975" s="2" t="s">
        <v>207</v>
      </c>
      <c r="D1975" s="2">
        <v>5912</v>
      </c>
      <c r="E1975" s="2" t="s">
        <v>2076</v>
      </c>
      <c r="F1975" s="2" t="s">
        <v>9</v>
      </c>
      <c r="G1975" s="6">
        <v>366790</v>
      </c>
      <c r="H1975" s="119"/>
    </row>
    <row r="1976" spans="2:8" x14ac:dyDescent="0.25">
      <c r="B1976" s="2" t="s">
        <v>154</v>
      </c>
      <c r="C1976" s="2" t="s">
        <v>207</v>
      </c>
      <c r="D1976" s="2">
        <v>5913</v>
      </c>
      <c r="E1976" s="2" t="s">
        <v>2077</v>
      </c>
      <c r="F1976" s="2" t="s">
        <v>9</v>
      </c>
      <c r="G1976" s="6">
        <v>266819</v>
      </c>
      <c r="H1976" s="119"/>
    </row>
    <row r="1977" spans="2:8" x14ac:dyDescent="0.25">
      <c r="B1977" s="2" t="s">
        <v>154</v>
      </c>
      <c r="C1977" s="2" t="s">
        <v>207</v>
      </c>
      <c r="D1977" s="2">
        <v>5914</v>
      </c>
      <c r="E1977" s="2" t="s">
        <v>2078</v>
      </c>
      <c r="F1977" s="2" t="s">
        <v>9</v>
      </c>
      <c r="G1977" s="6">
        <v>459866</v>
      </c>
      <c r="H1977" s="119"/>
    </row>
    <row r="1978" spans="2:8" x14ac:dyDescent="0.25">
      <c r="B1978" s="2" t="s">
        <v>154</v>
      </c>
      <c r="C1978" s="2" t="s">
        <v>207</v>
      </c>
      <c r="D1978" s="2">
        <v>5915</v>
      </c>
      <c r="E1978" s="2" t="s">
        <v>2079</v>
      </c>
      <c r="F1978" s="2" t="s">
        <v>9</v>
      </c>
      <c r="G1978" s="6">
        <v>353690</v>
      </c>
      <c r="H1978" s="119"/>
    </row>
    <row r="1979" spans="2:8" x14ac:dyDescent="0.25">
      <c r="B1979" s="2" t="s">
        <v>154</v>
      </c>
      <c r="C1979" s="2" t="s">
        <v>207</v>
      </c>
      <c r="D1979" s="2">
        <v>5916</v>
      </c>
      <c r="E1979" s="2" t="s">
        <v>2080</v>
      </c>
      <c r="F1979" s="2" t="s">
        <v>9</v>
      </c>
      <c r="G1979" s="6">
        <v>693592</v>
      </c>
      <c r="H1979" s="119"/>
    </row>
    <row r="1980" spans="2:8" x14ac:dyDescent="0.25">
      <c r="B1980" s="2" t="s">
        <v>154</v>
      </c>
      <c r="C1980" s="2" t="s">
        <v>207</v>
      </c>
      <c r="D1980" s="2">
        <v>5917</v>
      </c>
      <c r="E1980" s="2" t="s">
        <v>2081</v>
      </c>
      <c r="F1980" s="2" t="s">
        <v>9</v>
      </c>
      <c r="G1980" s="6">
        <v>587416</v>
      </c>
      <c r="H1980" s="119"/>
    </row>
    <row r="1981" spans="2:8" x14ac:dyDescent="0.25">
      <c r="B1981" s="2" t="s">
        <v>154</v>
      </c>
      <c r="C1981" s="2" t="s">
        <v>207</v>
      </c>
      <c r="D1981" s="2">
        <v>5918</v>
      </c>
      <c r="E1981" s="2" t="s">
        <v>2082</v>
      </c>
      <c r="F1981" s="2" t="s">
        <v>9</v>
      </c>
      <c r="G1981" s="6">
        <v>1334095</v>
      </c>
      <c r="H1981" s="119"/>
    </row>
    <row r="1982" spans="2:8" x14ac:dyDescent="0.25">
      <c r="B1982" s="2" t="s">
        <v>154</v>
      </c>
      <c r="C1982" s="2" t="s">
        <v>207</v>
      </c>
      <c r="D1982" s="2">
        <v>5919</v>
      </c>
      <c r="E1982" s="2" t="s">
        <v>2083</v>
      </c>
      <c r="F1982" s="2" t="s">
        <v>9</v>
      </c>
      <c r="G1982" s="6">
        <v>727375</v>
      </c>
      <c r="H1982" s="119"/>
    </row>
    <row r="1983" spans="2:8" x14ac:dyDescent="0.25">
      <c r="B1983" s="2" t="s">
        <v>154</v>
      </c>
      <c r="C1983" s="2" t="s">
        <v>207</v>
      </c>
      <c r="D1983" s="2">
        <v>5920</v>
      </c>
      <c r="E1983" s="2" t="s">
        <v>2084</v>
      </c>
      <c r="F1983" s="2" t="s">
        <v>9</v>
      </c>
      <c r="G1983" s="6">
        <v>1567131</v>
      </c>
      <c r="H1983" s="119"/>
    </row>
    <row r="1984" spans="2:8" x14ac:dyDescent="0.25">
      <c r="B1984" s="2" t="s">
        <v>154</v>
      </c>
      <c r="C1984" s="2" t="s">
        <v>368</v>
      </c>
      <c r="D1984" s="2">
        <v>5921</v>
      </c>
      <c r="E1984" s="2" t="s">
        <v>2085</v>
      </c>
      <c r="F1984" s="2" t="s">
        <v>9</v>
      </c>
      <c r="G1984" s="6">
        <v>269040</v>
      </c>
      <c r="H1984" s="119"/>
    </row>
    <row r="1985" spans="2:8" x14ac:dyDescent="0.25">
      <c r="B1985" s="2" t="s">
        <v>154</v>
      </c>
      <c r="C1985" s="2" t="s">
        <v>368</v>
      </c>
      <c r="D1985" s="2">
        <v>5922</v>
      </c>
      <c r="E1985" s="2" t="s">
        <v>2086</v>
      </c>
      <c r="F1985" s="2" t="s">
        <v>9</v>
      </c>
      <c r="G1985" s="6">
        <v>40547</v>
      </c>
      <c r="H1985" s="119"/>
    </row>
    <row r="1986" spans="2:8" x14ac:dyDescent="0.25">
      <c r="B1986" s="2" t="s">
        <v>154</v>
      </c>
      <c r="C1986" s="2" t="s">
        <v>368</v>
      </c>
      <c r="D1986" s="2">
        <v>5923</v>
      </c>
      <c r="E1986" s="2" t="s">
        <v>2087</v>
      </c>
      <c r="F1986" s="2" t="s">
        <v>9</v>
      </c>
      <c r="G1986" s="6">
        <v>76909</v>
      </c>
      <c r="H1986" s="119"/>
    </row>
    <row r="1987" spans="2:8" x14ac:dyDescent="0.25">
      <c r="B1987" s="2" t="s">
        <v>154</v>
      </c>
      <c r="C1987" s="2" t="s">
        <v>368</v>
      </c>
      <c r="D1987" s="2">
        <v>5924</v>
      </c>
      <c r="E1987" s="2" t="s">
        <v>2088</v>
      </c>
      <c r="F1987" s="2" t="s">
        <v>9</v>
      </c>
      <c r="G1987" s="6">
        <v>14916</v>
      </c>
      <c r="H1987" s="119"/>
    </row>
    <row r="1988" spans="2:8" x14ac:dyDescent="0.25">
      <c r="B1988" s="2" t="s">
        <v>154</v>
      </c>
      <c r="C1988" s="2" t="s">
        <v>386</v>
      </c>
      <c r="D1988" s="2">
        <v>5925</v>
      </c>
      <c r="E1988" s="2" t="s">
        <v>2089</v>
      </c>
      <c r="F1988" s="2" t="s">
        <v>9</v>
      </c>
      <c r="G1988" s="6">
        <v>577283</v>
      </c>
      <c r="H1988" s="119"/>
    </row>
    <row r="1989" spans="2:8" x14ac:dyDescent="0.25">
      <c r="B1989" s="2" t="s">
        <v>154</v>
      </c>
      <c r="C1989" s="2" t="s">
        <v>386</v>
      </c>
      <c r="D1989" s="2">
        <v>5926</v>
      </c>
      <c r="E1989" s="2" t="s">
        <v>2090</v>
      </c>
      <c r="F1989" s="2" t="s">
        <v>9</v>
      </c>
      <c r="G1989" s="6">
        <v>229862</v>
      </c>
      <c r="H1989" s="119"/>
    </row>
    <row r="1990" spans="2:8" x14ac:dyDescent="0.25">
      <c r="B1990" s="2" t="s">
        <v>154</v>
      </c>
      <c r="C1990" s="2" t="s">
        <v>386</v>
      </c>
      <c r="D1990" s="2">
        <v>5927</v>
      </c>
      <c r="E1990" s="2" t="s">
        <v>2091</v>
      </c>
      <c r="F1990" s="2" t="s">
        <v>9</v>
      </c>
      <c r="G1990" s="6">
        <v>547992</v>
      </c>
      <c r="H1990" s="119"/>
    </row>
    <row r="1991" spans="2:8" x14ac:dyDescent="0.25">
      <c r="B1991" s="2" t="s">
        <v>154</v>
      </c>
      <c r="C1991" s="2" t="s">
        <v>1341</v>
      </c>
      <c r="D1991" s="2">
        <v>5928</v>
      </c>
      <c r="E1991" s="2" t="s">
        <v>2092</v>
      </c>
      <c r="F1991" s="2" t="s">
        <v>2093</v>
      </c>
      <c r="G1991" s="6">
        <v>27647</v>
      </c>
      <c r="H1991" s="119"/>
    </row>
    <row r="1992" spans="2:8" x14ac:dyDescent="0.25">
      <c r="B1992" s="2" t="s">
        <v>154</v>
      </c>
      <c r="C1992" s="2" t="s">
        <v>1341</v>
      </c>
      <c r="D1992" s="2">
        <v>5929</v>
      </c>
      <c r="E1992" s="2" t="s">
        <v>2094</v>
      </c>
      <c r="F1992" s="2" t="s">
        <v>2093</v>
      </c>
      <c r="G1992" s="6">
        <v>918095</v>
      </c>
      <c r="H1992" s="119"/>
    </row>
    <row r="1993" spans="2:8" x14ac:dyDescent="0.25">
      <c r="B1993" s="2" t="s">
        <v>154</v>
      </c>
      <c r="C1993" s="2" t="s">
        <v>1422</v>
      </c>
      <c r="D1993" s="2">
        <v>5930</v>
      </c>
      <c r="E1993" s="2" t="s">
        <v>2095</v>
      </c>
      <c r="F1993" s="2" t="s">
        <v>524</v>
      </c>
      <c r="G1993" s="6">
        <v>10299</v>
      </c>
      <c r="H1993" s="119"/>
    </row>
    <row r="1994" spans="2:8" x14ac:dyDescent="0.25">
      <c r="B1994" s="2" t="s">
        <v>154</v>
      </c>
      <c r="C1994" s="2" t="s">
        <v>1422</v>
      </c>
      <c r="D1994" s="2">
        <v>5931</v>
      </c>
      <c r="E1994" s="2" t="s">
        <v>2096</v>
      </c>
      <c r="F1994" s="2" t="s">
        <v>524</v>
      </c>
      <c r="G1994" s="6">
        <v>9157</v>
      </c>
      <c r="H1994" s="119"/>
    </row>
    <row r="1995" spans="2:8" x14ac:dyDescent="0.25">
      <c r="B1995" s="2" t="s">
        <v>154</v>
      </c>
      <c r="C1995" s="2" t="s">
        <v>1422</v>
      </c>
      <c r="D1995" s="2">
        <v>5932</v>
      </c>
      <c r="E1995" s="2" t="s">
        <v>2097</v>
      </c>
      <c r="F1995" s="2" t="s">
        <v>12</v>
      </c>
      <c r="G1995" s="6">
        <v>167891</v>
      </c>
      <c r="H1995" s="119"/>
    </row>
    <row r="1996" spans="2:8" x14ac:dyDescent="0.25">
      <c r="B1996" s="2" t="s">
        <v>154</v>
      </c>
      <c r="C1996" s="2" t="s">
        <v>1507</v>
      </c>
      <c r="D1996" s="2">
        <v>5933</v>
      </c>
      <c r="E1996" s="2" t="s">
        <v>2098</v>
      </c>
      <c r="F1996" s="2" t="s">
        <v>18</v>
      </c>
      <c r="G1996" s="6">
        <v>82391</v>
      </c>
      <c r="H1996" s="119"/>
    </row>
    <row r="1997" spans="2:8" x14ac:dyDescent="0.25">
      <c r="B1997" s="2" t="s">
        <v>154</v>
      </c>
      <c r="C1997" s="2" t="s">
        <v>1507</v>
      </c>
      <c r="D1997" s="2">
        <v>5934</v>
      </c>
      <c r="E1997" s="2" t="s">
        <v>2099</v>
      </c>
      <c r="F1997" s="2" t="s">
        <v>18</v>
      </c>
      <c r="G1997" s="6">
        <v>154005</v>
      </c>
      <c r="H1997" s="119"/>
    </row>
    <row r="1998" spans="2:8" x14ac:dyDescent="0.25">
      <c r="B1998" s="2" t="s">
        <v>154</v>
      </c>
      <c r="C1998" s="2" t="s">
        <v>1507</v>
      </c>
      <c r="D1998" s="2">
        <v>5935</v>
      </c>
      <c r="E1998" s="2" t="s">
        <v>2100</v>
      </c>
      <c r="F1998" s="2" t="s">
        <v>18</v>
      </c>
      <c r="G1998" s="6">
        <v>494289</v>
      </c>
      <c r="H1998" s="119"/>
    </row>
    <row r="1999" spans="2:8" x14ac:dyDescent="0.25">
      <c r="B1999" s="2" t="s">
        <v>154</v>
      </c>
      <c r="C1999" s="2" t="s">
        <v>1507</v>
      </c>
      <c r="D1999" s="2">
        <v>5936</v>
      </c>
      <c r="E1999" s="2" t="s">
        <v>2101</v>
      </c>
      <c r="F1999" s="2" t="s">
        <v>18</v>
      </c>
      <c r="G1999" s="6">
        <v>139841</v>
      </c>
      <c r="H1999" s="119"/>
    </row>
    <row r="2000" spans="2:8" x14ac:dyDescent="0.25">
      <c r="B2000" s="2" t="s">
        <v>154</v>
      </c>
      <c r="C2000" s="2" t="s">
        <v>1507</v>
      </c>
      <c r="D2000" s="2">
        <v>5937</v>
      </c>
      <c r="E2000" s="2" t="s">
        <v>2102</v>
      </c>
      <c r="F2000" s="2" t="s">
        <v>18</v>
      </c>
      <c r="G2000" s="6">
        <v>212373</v>
      </c>
      <c r="H2000" s="119"/>
    </row>
    <row r="2001" spans="2:8" x14ac:dyDescent="0.25">
      <c r="B2001" s="2" t="s">
        <v>154</v>
      </c>
      <c r="C2001" s="2" t="s">
        <v>174</v>
      </c>
      <c r="D2001" s="2">
        <v>5938</v>
      </c>
      <c r="E2001" s="2" t="s">
        <v>2103</v>
      </c>
      <c r="F2001" s="2" t="s">
        <v>12</v>
      </c>
      <c r="G2001" s="6">
        <v>546040</v>
      </c>
      <c r="H2001" s="119"/>
    </row>
    <row r="2002" spans="2:8" x14ac:dyDescent="0.25">
      <c r="B2002" s="2" t="s">
        <v>154</v>
      </c>
      <c r="C2002" s="2" t="s">
        <v>223</v>
      </c>
      <c r="D2002" s="2">
        <v>5939</v>
      </c>
      <c r="E2002" s="2" t="s">
        <v>2104</v>
      </c>
      <c r="F2002" s="2" t="s">
        <v>12</v>
      </c>
      <c r="G2002" s="6">
        <v>133285</v>
      </c>
      <c r="H2002" s="119"/>
    </row>
    <row r="2003" spans="2:8" x14ac:dyDescent="0.25">
      <c r="B2003" s="2" t="s">
        <v>154</v>
      </c>
      <c r="C2003" s="2" t="s">
        <v>223</v>
      </c>
      <c r="D2003" s="2">
        <v>5940</v>
      </c>
      <c r="E2003" s="2" t="s">
        <v>2105</v>
      </c>
      <c r="F2003" s="2" t="s">
        <v>159</v>
      </c>
      <c r="G2003" s="6">
        <v>611701</v>
      </c>
      <c r="H2003" s="119"/>
    </row>
    <row r="2004" spans="2:8" x14ac:dyDescent="0.25">
      <c r="B2004" s="2" t="s">
        <v>154</v>
      </c>
      <c r="C2004" s="2" t="s">
        <v>223</v>
      </c>
      <c r="D2004" s="2">
        <v>5941</v>
      </c>
      <c r="E2004" s="2" t="s">
        <v>2106</v>
      </c>
      <c r="F2004" s="2" t="s">
        <v>159</v>
      </c>
      <c r="G2004" s="6">
        <v>635143</v>
      </c>
      <c r="H2004" s="119"/>
    </row>
    <row r="2005" spans="2:8" x14ac:dyDescent="0.25">
      <c r="B2005" s="2" t="s">
        <v>154</v>
      </c>
      <c r="C2005" s="2" t="s">
        <v>223</v>
      </c>
      <c r="D2005" s="2">
        <v>5942</v>
      </c>
      <c r="E2005" s="2" t="s">
        <v>2107</v>
      </c>
      <c r="F2005" s="2" t="s">
        <v>159</v>
      </c>
      <c r="G2005" s="6">
        <v>846821</v>
      </c>
      <c r="H2005" s="119"/>
    </row>
    <row r="2006" spans="2:8" x14ac:dyDescent="0.25">
      <c r="B2006" s="2" t="s">
        <v>154</v>
      </c>
      <c r="C2006" s="2" t="s">
        <v>223</v>
      </c>
      <c r="D2006" s="2">
        <v>5943</v>
      </c>
      <c r="E2006" s="2" t="s">
        <v>2108</v>
      </c>
      <c r="F2006" s="2" t="s">
        <v>159</v>
      </c>
      <c r="G2006" s="6">
        <v>714061</v>
      </c>
      <c r="H2006" s="119"/>
    </row>
    <row r="2007" spans="2:8" x14ac:dyDescent="0.25">
      <c r="B2007" s="2" t="s">
        <v>154</v>
      </c>
      <c r="C2007" s="2" t="s">
        <v>223</v>
      </c>
      <c r="D2007" s="2">
        <v>5944</v>
      </c>
      <c r="E2007" s="2" t="s">
        <v>2109</v>
      </c>
      <c r="F2007" s="2" t="s">
        <v>159</v>
      </c>
      <c r="G2007" s="6">
        <v>647773</v>
      </c>
      <c r="H2007" s="119"/>
    </row>
    <row r="2008" spans="2:8" x14ac:dyDescent="0.25">
      <c r="B2008" s="2" t="s">
        <v>154</v>
      </c>
      <c r="C2008" s="2" t="s">
        <v>223</v>
      </c>
      <c r="D2008" s="2">
        <v>5945</v>
      </c>
      <c r="E2008" s="2" t="s">
        <v>2110</v>
      </c>
      <c r="F2008" s="2" t="s">
        <v>159</v>
      </c>
      <c r="G2008" s="6">
        <v>598380</v>
      </c>
      <c r="H2008" s="119"/>
    </row>
    <row r="2009" spans="2:8" x14ac:dyDescent="0.25">
      <c r="B2009" s="2" t="s">
        <v>154</v>
      </c>
      <c r="C2009" s="2" t="s">
        <v>223</v>
      </c>
      <c r="D2009" s="2">
        <v>5946</v>
      </c>
      <c r="E2009" s="2" t="s">
        <v>2111</v>
      </c>
      <c r="F2009" s="2" t="s">
        <v>159</v>
      </c>
      <c r="G2009" s="6">
        <v>605028</v>
      </c>
      <c r="H2009" s="119"/>
    </row>
    <row r="2010" spans="2:8" x14ac:dyDescent="0.25">
      <c r="B2010" s="2" t="s">
        <v>154</v>
      </c>
      <c r="C2010" s="2" t="s">
        <v>223</v>
      </c>
      <c r="D2010" s="2">
        <v>5947</v>
      </c>
      <c r="E2010" s="2" t="s">
        <v>2112</v>
      </c>
      <c r="F2010" s="2" t="s">
        <v>159</v>
      </c>
      <c r="G2010" s="6">
        <v>648080</v>
      </c>
      <c r="H2010" s="119"/>
    </row>
    <row r="2011" spans="2:8" x14ac:dyDescent="0.25">
      <c r="B2011" s="2" t="s">
        <v>154</v>
      </c>
      <c r="C2011" s="2" t="s">
        <v>223</v>
      </c>
      <c r="D2011" s="2">
        <v>5948</v>
      </c>
      <c r="E2011" s="2" t="s">
        <v>2113</v>
      </c>
      <c r="F2011" s="2" t="s">
        <v>159</v>
      </c>
      <c r="G2011" s="6">
        <v>676715</v>
      </c>
      <c r="H2011" s="119"/>
    </row>
    <row r="2012" spans="2:8" x14ac:dyDescent="0.25">
      <c r="B2012" s="2" t="s">
        <v>154</v>
      </c>
      <c r="C2012" s="2" t="s">
        <v>223</v>
      </c>
      <c r="D2012" s="2">
        <v>5949</v>
      </c>
      <c r="E2012" s="2" t="s">
        <v>2114</v>
      </c>
      <c r="F2012" s="2" t="s">
        <v>159</v>
      </c>
      <c r="G2012" s="6">
        <v>702450</v>
      </c>
      <c r="H2012" s="119"/>
    </row>
    <row r="2013" spans="2:8" x14ac:dyDescent="0.25">
      <c r="B2013" s="2" t="s">
        <v>154</v>
      </c>
      <c r="C2013" s="2" t="s">
        <v>223</v>
      </c>
      <c r="D2013" s="2">
        <v>5950</v>
      </c>
      <c r="E2013" s="2" t="s">
        <v>2115</v>
      </c>
      <c r="F2013" s="2" t="s">
        <v>159</v>
      </c>
      <c r="G2013" s="6">
        <v>2060930</v>
      </c>
      <c r="H2013" s="119"/>
    </row>
    <row r="2014" spans="2:8" x14ac:dyDescent="0.25">
      <c r="B2014" s="2" t="s">
        <v>154</v>
      </c>
      <c r="C2014" s="2" t="s">
        <v>1422</v>
      </c>
      <c r="D2014" s="2">
        <v>5951</v>
      </c>
      <c r="E2014" s="2" t="s">
        <v>2116</v>
      </c>
      <c r="F2014" s="2" t="s">
        <v>12</v>
      </c>
      <c r="G2014" s="6">
        <v>230165</v>
      </c>
      <c r="H2014" s="119"/>
    </row>
    <row r="2015" spans="2:8" x14ac:dyDescent="0.25">
      <c r="B2015" s="2" t="s">
        <v>154</v>
      </c>
      <c r="C2015" s="2" t="s">
        <v>1422</v>
      </c>
      <c r="D2015" s="2">
        <v>5952</v>
      </c>
      <c r="E2015" s="2" t="s">
        <v>2117</v>
      </c>
      <c r="F2015" s="2" t="s">
        <v>12</v>
      </c>
      <c r="G2015" s="6">
        <v>198373</v>
      </c>
      <c r="H2015" s="119"/>
    </row>
    <row r="2016" spans="2:8" x14ac:dyDescent="0.25">
      <c r="B2016" s="2" t="s">
        <v>154</v>
      </c>
      <c r="C2016" s="2" t="s">
        <v>216</v>
      </c>
      <c r="D2016" s="2">
        <v>5953</v>
      </c>
      <c r="E2016" s="2" t="s">
        <v>2118</v>
      </c>
      <c r="F2016" s="2" t="s">
        <v>12</v>
      </c>
      <c r="G2016" s="6">
        <v>402038</v>
      </c>
      <c r="H2016" s="119"/>
    </row>
    <row r="2017" spans="2:8" x14ac:dyDescent="0.25">
      <c r="B2017" s="2" t="s">
        <v>154</v>
      </c>
      <c r="C2017" s="2" t="s">
        <v>894</v>
      </c>
      <c r="D2017" s="2">
        <v>5954</v>
      </c>
      <c r="E2017" s="2" t="s">
        <v>2119</v>
      </c>
      <c r="F2017" s="2" t="s">
        <v>12</v>
      </c>
      <c r="G2017" s="6">
        <v>775907</v>
      </c>
      <c r="H2017" s="119"/>
    </row>
    <row r="2018" spans="2:8" x14ac:dyDescent="0.25">
      <c r="B2018" s="2" t="s">
        <v>154</v>
      </c>
      <c r="C2018" s="2" t="s">
        <v>386</v>
      </c>
      <c r="D2018" s="2">
        <v>5955</v>
      </c>
      <c r="E2018" s="2" t="s">
        <v>92</v>
      </c>
      <c r="F2018" s="2" t="s">
        <v>9</v>
      </c>
      <c r="G2018" s="6">
        <v>293357</v>
      </c>
      <c r="H2018" s="119"/>
    </row>
    <row r="2019" spans="2:8" x14ac:dyDescent="0.25">
      <c r="B2019" s="2" t="s">
        <v>154</v>
      </c>
      <c r="C2019" s="2" t="s">
        <v>1371</v>
      </c>
      <c r="D2019" s="2">
        <v>5963</v>
      </c>
      <c r="E2019" s="2" t="s">
        <v>2120</v>
      </c>
      <c r="F2019" s="2" t="s">
        <v>12</v>
      </c>
      <c r="G2019" s="6">
        <v>1957542</v>
      </c>
      <c r="H2019" s="119"/>
    </row>
    <row r="2020" spans="2:8" x14ac:dyDescent="0.25">
      <c r="B2020" s="2" t="s">
        <v>154</v>
      </c>
      <c r="C2020" s="2" t="s">
        <v>564</v>
      </c>
      <c r="D2020" s="2">
        <v>5964</v>
      </c>
      <c r="E2020" s="2" t="s">
        <v>2121</v>
      </c>
      <c r="F2020" s="2" t="s">
        <v>12</v>
      </c>
      <c r="G2020" s="6">
        <v>13831</v>
      </c>
      <c r="H2020" s="119"/>
    </row>
    <row r="2021" spans="2:8" x14ac:dyDescent="0.25">
      <c r="B2021" s="2" t="s">
        <v>154</v>
      </c>
      <c r="C2021" s="2" t="s">
        <v>1422</v>
      </c>
      <c r="D2021" s="2">
        <v>5965</v>
      </c>
      <c r="E2021" s="2" t="s">
        <v>2122</v>
      </c>
      <c r="F2021" s="2" t="s">
        <v>18</v>
      </c>
      <c r="G2021" s="6">
        <v>169675</v>
      </c>
      <c r="H2021" s="119"/>
    </row>
    <row r="2022" spans="2:8" x14ac:dyDescent="0.25">
      <c r="B2022" s="2" t="s">
        <v>154</v>
      </c>
      <c r="C2022" s="2" t="s">
        <v>1058</v>
      </c>
      <c r="D2022" s="2">
        <v>5966</v>
      </c>
      <c r="E2022" s="2" t="s">
        <v>2123</v>
      </c>
      <c r="F2022" s="2" t="s">
        <v>18</v>
      </c>
      <c r="G2022" s="6">
        <v>2022</v>
      </c>
      <c r="H2022" s="119"/>
    </row>
    <row r="2023" spans="2:8" x14ac:dyDescent="0.25">
      <c r="B2023" s="2" t="s">
        <v>154</v>
      </c>
      <c r="C2023" s="2" t="s">
        <v>1058</v>
      </c>
      <c r="D2023" s="2">
        <v>5967</v>
      </c>
      <c r="E2023" s="2" t="s">
        <v>2124</v>
      </c>
      <c r="F2023" s="2" t="s">
        <v>18</v>
      </c>
      <c r="G2023" s="6">
        <v>15887</v>
      </c>
      <c r="H2023" s="119"/>
    </row>
    <row r="2024" spans="2:8" x14ac:dyDescent="0.25">
      <c r="B2024" s="2" t="s">
        <v>154</v>
      </c>
      <c r="C2024" s="2" t="s">
        <v>1058</v>
      </c>
      <c r="D2024" s="2">
        <v>5968</v>
      </c>
      <c r="E2024" s="2" t="s">
        <v>2125</v>
      </c>
      <c r="F2024" s="2" t="s">
        <v>18</v>
      </c>
      <c r="G2024" s="6">
        <v>61979</v>
      </c>
      <c r="H2024" s="119"/>
    </row>
    <row r="2025" spans="2:8" x14ac:dyDescent="0.25">
      <c r="B2025" s="2" t="s">
        <v>154</v>
      </c>
      <c r="C2025" s="2" t="s">
        <v>1058</v>
      </c>
      <c r="D2025" s="2">
        <v>5969</v>
      </c>
      <c r="E2025" s="2" t="s">
        <v>2126</v>
      </c>
      <c r="F2025" s="2" t="s">
        <v>18</v>
      </c>
      <c r="G2025" s="6">
        <v>61399</v>
      </c>
      <c r="H2025" s="119"/>
    </row>
    <row r="2026" spans="2:8" x14ac:dyDescent="0.25">
      <c r="B2026" s="2" t="s">
        <v>154</v>
      </c>
      <c r="C2026" s="2" t="s">
        <v>1058</v>
      </c>
      <c r="D2026" s="2">
        <v>5970</v>
      </c>
      <c r="E2026" s="2" t="s">
        <v>2127</v>
      </c>
      <c r="F2026" s="2" t="s">
        <v>18</v>
      </c>
      <c r="G2026" s="6">
        <v>211136</v>
      </c>
      <c r="H2026" s="119"/>
    </row>
    <row r="2027" spans="2:8" x14ac:dyDescent="0.25">
      <c r="B2027" s="2" t="s">
        <v>154</v>
      </c>
      <c r="C2027" s="2" t="s">
        <v>1058</v>
      </c>
      <c r="D2027" s="2">
        <v>5971</v>
      </c>
      <c r="E2027" s="2" t="s">
        <v>2128</v>
      </c>
      <c r="F2027" s="2" t="s">
        <v>18</v>
      </c>
      <c r="G2027" s="6">
        <v>232788</v>
      </c>
      <c r="H2027" s="119"/>
    </row>
    <row r="2028" spans="2:8" x14ac:dyDescent="0.25">
      <c r="B2028" s="2" t="s">
        <v>154</v>
      </c>
      <c r="C2028" s="2" t="s">
        <v>1058</v>
      </c>
      <c r="D2028" s="2">
        <v>5972</v>
      </c>
      <c r="E2028" s="2" t="s">
        <v>2129</v>
      </c>
      <c r="F2028" s="2" t="s">
        <v>18</v>
      </c>
      <c r="G2028" s="6">
        <v>236638</v>
      </c>
      <c r="H2028" s="119"/>
    </row>
    <row r="2029" spans="2:8" x14ac:dyDescent="0.25">
      <c r="B2029" s="2" t="s">
        <v>154</v>
      </c>
      <c r="C2029" s="2" t="s">
        <v>547</v>
      </c>
      <c r="D2029" s="2">
        <v>5975</v>
      </c>
      <c r="E2029" s="2" t="s">
        <v>839</v>
      </c>
      <c r="F2029" s="2" t="s">
        <v>838</v>
      </c>
      <c r="G2029" s="6">
        <v>18352</v>
      </c>
      <c r="H2029" s="119"/>
    </row>
    <row r="2030" spans="2:8" x14ac:dyDescent="0.25">
      <c r="B2030" s="2" t="s">
        <v>154</v>
      </c>
      <c r="C2030" s="2" t="s">
        <v>216</v>
      </c>
      <c r="D2030" s="2">
        <v>5976</v>
      </c>
      <c r="E2030" s="2" t="s">
        <v>2130</v>
      </c>
      <c r="F2030" s="2" t="s">
        <v>12</v>
      </c>
      <c r="G2030" s="6">
        <v>37350</v>
      </c>
      <c r="H2030" s="119"/>
    </row>
    <row r="2031" spans="2:8" x14ac:dyDescent="0.25">
      <c r="B2031" s="2" t="s">
        <v>154</v>
      </c>
      <c r="C2031" s="2" t="s">
        <v>216</v>
      </c>
      <c r="D2031" s="2">
        <v>5977</v>
      </c>
      <c r="E2031" s="2" t="s">
        <v>2131</v>
      </c>
      <c r="F2031" s="2" t="s">
        <v>9</v>
      </c>
      <c r="G2031" s="6">
        <v>136046</v>
      </c>
      <c r="H2031" s="119"/>
    </row>
    <row r="2032" spans="2:8" x14ac:dyDescent="0.25">
      <c r="B2032" s="2" t="s">
        <v>154</v>
      </c>
      <c r="C2032" s="2" t="s">
        <v>176</v>
      </c>
      <c r="D2032" s="2">
        <v>5979</v>
      </c>
      <c r="E2032" s="2" t="s">
        <v>2132</v>
      </c>
      <c r="F2032" s="2" t="s">
        <v>12</v>
      </c>
      <c r="G2032" s="6">
        <v>2968337</v>
      </c>
      <c r="H2032" s="119"/>
    </row>
    <row r="2033" spans="2:8" x14ac:dyDescent="0.25">
      <c r="B2033" s="2" t="s">
        <v>154</v>
      </c>
      <c r="C2033" s="2" t="s">
        <v>176</v>
      </c>
      <c r="D2033" s="2">
        <v>5980</v>
      </c>
      <c r="E2033" s="2" t="s">
        <v>2133</v>
      </c>
      <c r="F2033" s="2" t="s">
        <v>12</v>
      </c>
      <c r="G2033" s="6">
        <v>3177896</v>
      </c>
      <c r="H2033" s="119"/>
    </row>
    <row r="2034" spans="2:8" x14ac:dyDescent="0.25">
      <c r="B2034" s="2" t="s">
        <v>154</v>
      </c>
      <c r="C2034" s="2" t="s">
        <v>176</v>
      </c>
      <c r="D2034" s="2">
        <v>5981</v>
      </c>
      <c r="E2034" s="2" t="s">
        <v>2134</v>
      </c>
      <c r="F2034" s="2" t="s">
        <v>12</v>
      </c>
      <c r="G2034" s="6">
        <v>3337123</v>
      </c>
      <c r="H2034" s="119"/>
    </row>
    <row r="2035" spans="2:8" x14ac:dyDescent="0.25">
      <c r="B2035" s="2" t="s">
        <v>154</v>
      </c>
      <c r="C2035" s="2" t="s">
        <v>176</v>
      </c>
      <c r="D2035" s="2">
        <v>5982</v>
      </c>
      <c r="E2035" s="2" t="s">
        <v>2135</v>
      </c>
      <c r="F2035" s="2" t="s">
        <v>12</v>
      </c>
      <c r="G2035" s="6">
        <v>3686150</v>
      </c>
      <c r="H2035" s="119"/>
    </row>
    <row r="2036" spans="2:8" x14ac:dyDescent="0.25">
      <c r="B2036" s="2" t="s">
        <v>154</v>
      </c>
      <c r="C2036" s="2" t="s">
        <v>176</v>
      </c>
      <c r="D2036" s="2">
        <v>5983</v>
      </c>
      <c r="E2036" s="2" t="s">
        <v>2136</v>
      </c>
      <c r="F2036" s="2" t="s">
        <v>12</v>
      </c>
      <c r="G2036" s="6">
        <v>1994286</v>
      </c>
      <c r="H2036" s="119"/>
    </row>
    <row r="2037" spans="2:8" x14ac:dyDescent="0.25">
      <c r="B2037" s="2" t="s">
        <v>154</v>
      </c>
      <c r="C2037" s="2" t="s">
        <v>176</v>
      </c>
      <c r="D2037" s="2">
        <v>5984</v>
      </c>
      <c r="E2037" s="2" t="s">
        <v>2137</v>
      </c>
      <c r="F2037" s="2" t="s">
        <v>12</v>
      </c>
      <c r="G2037" s="6">
        <v>2130184</v>
      </c>
      <c r="H2037" s="119"/>
    </row>
    <row r="2038" spans="2:8" x14ac:dyDescent="0.25">
      <c r="B2038" s="2" t="s">
        <v>154</v>
      </c>
      <c r="C2038" s="2" t="s">
        <v>176</v>
      </c>
      <c r="D2038" s="2">
        <v>5985</v>
      </c>
      <c r="E2038" s="2" t="s">
        <v>2138</v>
      </c>
      <c r="F2038" s="2" t="s">
        <v>12</v>
      </c>
      <c r="G2038" s="6">
        <v>2143145</v>
      </c>
      <c r="H2038" s="119"/>
    </row>
    <row r="2039" spans="2:8" x14ac:dyDescent="0.25">
      <c r="B2039" s="2" t="s">
        <v>154</v>
      </c>
      <c r="C2039" s="2" t="s">
        <v>176</v>
      </c>
      <c r="D2039" s="2">
        <v>5986</v>
      </c>
      <c r="E2039" s="2" t="s">
        <v>2139</v>
      </c>
      <c r="F2039" s="2" t="s">
        <v>12</v>
      </c>
      <c r="G2039" s="6">
        <v>2287730</v>
      </c>
      <c r="H2039" s="119"/>
    </row>
    <row r="2040" spans="2:8" x14ac:dyDescent="0.25">
      <c r="B2040" s="2" t="s">
        <v>154</v>
      </c>
      <c r="C2040" s="2" t="s">
        <v>176</v>
      </c>
      <c r="D2040" s="2">
        <v>5987</v>
      </c>
      <c r="E2040" s="2" t="s">
        <v>2140</v>
      </c>
      <c r="F2040" s="2" t="s">
        <v>12</v>
      </c>
      <c r="G2040" s="6">
        <v>2491806</v>
      </c>
      <c r="H2040" s="119"/>
    </row>
    <row r="2041" spans="2:8" x14ac:dyDescent="0.25">
      <c r="B2041" s="2" t="s">
        <v>154</v>
      </c>
      <c r="C2041" s="2" t="s">
        <v>176</v>
      </c>
      <c r="D2041" s="2">
        <v>5988</v>
      </c>
      <c r="E2041" s="2" t="s">
        <v>2141</v>
      </c>
      <c r="F2041" s="2" t="s">
        <v>12</v>
      </c>
      <c r="G2041" s="6">
        <v>2629251</v>
      </c>
      <c r="H2041" s="119"/>
    </row>
    <row r="2042" spans="2:8" x14ac:dyDescent="0.25">
      <c r="B2042" s="2" t="s">
        <v>154</v>
      </c>
      <c r="C2042" s="2" t="s">
        <v>176</v>
      </c>
      <c r="D2042" s="2">
        <v>5989</v>
      </c>
      <c r="E2042" s="2" t="s">
        <v>2142</v>
      </c>
      <c r="F2042" s="2" t="s">
        <v>12</v>
      </c>
      <c r="G2042" s="6">
        <v>2777481</v>
      </c>
      <c r="H2042" s="119"/>
    </row>
    <row r="2043" spans="2:8" x14ac:dyDescent="0.25">
      <c r="B2043" s="2" t="s">
        <v>154</v>
      </c>
      <c r="C2043" s="2" t="s">
        <v>176</v>
      </c>
      <c r="D2043" s="2">
        <v>5990</v>
      </c>
      <c r="E2043" s="2" t="s">
        <v>2143</v>
      </c>
      <c r="F2043" s="2" t="s">
        <v>12</v>
      </c>
      <c r="G2043" s="6">
        <v>2933371</v>
      </c>
      <c r="H2043" s="119"/>
    </row>
    <row r="2044" spans="2:8" x14ac:dyDescent="0.25">
      <c r="B2044" s="2" t="s">
        <v>154</v>
      </c>
      <c r="C2044" s="2" t="s">
        <v>176</v>
      </c>
      <c r="D2044" s="2">
        <v>5992</v>
      </c>
      <c r="E2044" s="2" t="s">
        <v>2144</v>
      </c>
      <c r="F2044" s="2" t="s">
        <v>12</v>
      </c>
      <c r="G2044" s="6">
        <v>627575</v>
      </c>
      <c r="H2044" s="119"/>
    </row>
    <row r="2045" spans="2:8" x14ac:dyDescent="0.25">
      <c r="B2045" s="2" t="s">
        <v>154</v>
      </c>
      <c r="C2045" s="2" t="s">
        <v>1532</v>
      </c>
      <c r="D2045" s="2">
        <v>5993</v>
      </c>
      <c r="E2045" s="2" t="s">
        <v>2145</v>
      </c>
      <c r="F2045" s="2" t="s">
        <v>1343</v>
      </c>
      <c r="G2045" s="6">
        <v>2926601</v>
      </c>
      <c r="H2045" s="119"/>
    </row>
    <row r="2046" spans="2:8" x14ac:dyDescent="0.25">
      <c r="B2046" s="2" t="s">
        <v>154</v>
      </c>
      <c r="C2046" s="2" t="s">
        <v>176</v>
      </c>
      <c r="D2046" s="2">
        <v>5994</v>
      </c>
      <c r="E2046" s="2" t="s">
        <v>2146</v>
      </c>
      <c r="F2046" s="2" t="s">
        <v>12</v>
      </c>
      <c r="G2046" s="6">
        <v>149721</v>
      </c>
      <c r="H2046" s="119"/>
    </row>
    <row r="2047" spans="2:8" x14ac:dyDescent="0.25">
      <c r="B2047" s="2" t="s">
        <v>154</v>
      </c>
      <c r="C2047" s="2" t="s">
        <v>176</v>
      </c>
      <c r="D2047" s="2">
        <v>5995</v>
      </c>
      <c r="E2047" s="2" t="s">
        <v>2147</v>
      </c>
      <c r="F2047" s="2" t="s">
        <v>12</v>
      </c>
      <c r="G2047" s="6">
        <v>308980</v>
      </c>
      <c r="H2047" s="119"/>
    </row>
    <row r="2048" spans="2:8" x14ac:dyDescent="0.25">
      <c r="B2048" s="2" t="s">
        <v>154</v>
      </c>
      <c r="C2048" s="2" t="s">
        <v>562</v>
      </c>
      <c r="D2048" s="2">
        <v>5996</v>
      </c>
      <c r="E2048" s="2" t="s">
        <v>2148</v>
      </c>
      <c r="F2048" s="2" t="s">
        <v>12</v>
      </c>
      <c r="G2048" s="6">
        <v>19031</v>
      </c>
      <c r="H2048" s="119"/>
    </row>
    <row r="2049" spans="2:8" x14ac:dyDescent="0.25">
      <c r="B2049" s="2" t="s">
        <v>154</v>
      </c>
      <c r="C2049" s="2" t="s">
        <v>172</v>
      </c>
      <c r="D2049" s="2">
        <v>5997</v>
      </c>
      <c r="E2049" s="2" t="s">
        <v>2149</v>
      </c>
      <c r="F2049" s="2" t="s">
        <v>18</v>
      </c>
      <c r="G2049" s="6">
        <v>68002</v>
      </c>
      <c r="H2049" s="119"/>
    </row>
    <row r="2050" spans="2:8" x14ac:dyDescent="0.25">
      <c r="B2050" s="2" t="s">
        <v>154</v>
      </c>
      <c r="C2050" s="2" t="s">
        <v>216</v>
      </c>
      <c r="D2050" s="2">
        <v>5998</v>
      </c>
      <c r="E2050" s="2" t="s">
        <v>2150</v>
      </c>
      <c r="F2050" s="2" t="s">
        <v>9</v>
      </c>
      <c r="G2050" s="6">
        <v>64217</v>
      </c>
      <c r="H2050" s="119"/>
    </row>
    <row r="2051" spans="2:8" x14ac:dyDescent="0.25">
      <c r="B2051" s="2" t="s">
        <v>154</v>
      </c>
      <c r="C2051" s="2" t="s">
        <v>216</v>
      </c>
      <c r="D2051" s="2">
        <v>5999</v>
      </c>
      <c r="E2051" s="2" t="s">
        <v>2151</v>
      </c>
      <c r="F2051" s="2" t="s">
        <v>9</v>
      </c>
      <c r="G2051" s="6">
        <v>897424</v>
      </c>
      <c r="H2051" s="119"/>
    </row>
    <row r="2052" spans="2:8" x14ac:dyDescent="0.25">
      <c r="B2052" s="2" t="s">
        <v>154</v>
      </c>
      <c r="C2052" s="2" t="s">
        <v>187</v>
      </c>
      <c r="D2052" s="2">
        <v>6000</v>
      </c>
      <c r="E2052" s="2" t="s">
        <v>2152</v>
      </c>
      <c r="F2052" s="2" t="s">
        <v>9</v>
      </c>
      <c r="G2052" s="6">
        <v>94020320</v>
      </c>
      <c r="H2052" s="119"/>
    </row>
    <row r="2053" spans="2:8" x14ac:dyDescent="0.25">
      <c r="B2053" s="2" t="s">
        <v>154</v>
      </c>
      <c r="C2053" s="2" t="s">
        <v>187</v>
      </c>
      <c r="D2053" s="2">
        <v>6001</v>
      </c>
      <c r="E2053" s="2" t="s">
        <v>2153</v>
      </c>
      <c r="F2053" s="2" t="s">
        <v>9</v>
      </c>
      <c r="G2053" s="6">
        <v>110583130</v>
      </c>
      <c r="H2053" s="119"/>
    </row>
    <row r="2054" spans="2:8" x14ac:dyDescent="0.25">
      <c r="B2054" s="2" t="s">
        <v>154</v>
      </c>
      <c r="C2054" s="2" t="s">
        <v>187</v>
      </c>
      <c r="D2054" s="2">
        <v>6002</v>
      </c>
      <c r="E2054" s="2" t="s">
        <v>2154</v>
      </c>
      <c r="F2054" s="2" t="s">
        <v>9</v>
      </c>
      <c r="G2054" s="6">
        <v>125606880</v>
      </c>
      <c r="H2054" s="119"/>
    </row>
    <row r="2055" spans="2:8" x14ac:dyDescent="0.25">
      <c r="B2055" s="2" t="s">
        <v>154</v>
      </c>
      <c r="C2055" s="2" t="s">
        <v>187</v>
      </c>
      <c r="D2055" s="2">
        <v>6003</v>
      </c>
      <c r="E2055" s="2" t="s">
        <v>102</v>
      </c>
      <c r="F2055" s="2" t="s">
        <v>9</v>
      </c>
      <c r="G2055" s="6">
        <v>139736940</v>
      </c>
      <c r="H2055" s="119"/>
    </row>
    <row r="2056" spans="2:8" x14ac:dyDescent="0.25">
      <c r="B2056" s="2" t="s">
        <v>154</v>
      </c>
      <c r="C2056" s="2" t="s">
        <v>187</v>
      </c>
      <c r="D2056" s="2">
        <v>6004</v>
      </c>
      <c r="E2056" s="2" t="s">
        <v>2155</v>
      </c>
      <c r="F2056" s="2" t="s">
        <v>9</v>
      </c>
      <c r="G2056" s="6">
        <v>9272726</v>
      </c>
      <c r="H2056" s="119"/>
    </row>
    <row r="2057" spans="2:8" x14ac:dyDescent="0.25">
      <c r="B2057" s="2" t="s">
        <v>154</v>
      </c>
      <c r="C2057" s="2" t="s">
        <v>176</v>
      </c>
      <c r="D2057" s="2">
        <v>6005</v>
      </c>
      <c r="E2057" s="2" t="s">
        <v>2156</v>
      </c>
      <c r="F2057" s="2" t="s">
        <v>9</v>
      </c>
      <c r="G2057" s="6">
        <v>10612342</v>
      </c>
      <c r="H2057" s="119"/>
    </row>
    <row r="2058" spans="2:8" x14ac:dyDescent="0.25">
      <c r="B2058" s="2" t="s">
        <v>154</v>
      </c>
      <c r="C2058" s="2" t="s">
        <v>187</v>
      </c>
      <c r="D2058" s="2">
        <v>6006</v>
      </c>
      <c r="E2058" s="2" t="s">
        <v>2157</v>
      </c>
      <c r="F2058" s="2" t="s">
        <v>9</v>
      </c>
      <c r="G2058" s="6">
        <v>1137727</v>
      </c>
      <c r="H2058" s="119"/>
    </row>
    <row r="2059" spans="2:8" x14ac:dyDescent="0.25">
      <c r="B2059" s="2" t="s">
        <v>154</v>
      </c>
      <c r="C2059" s="2" t="s">
        <v>223</v>
      </c>
      <c r="D2059" s="2">
        <v>6007</v>
      </c>
      <c r="E2059" s="2" t="s">
        <v>2158</v>
      </c>
      <c r="F2059" s="2" t="s">
        <v>159</v>
      </c>
      <c r="G2059" s="6">
        <v>996195</v>
      </c>
      <c r="H2059" s="119"/>
    </row>
    <row r="2060" spans="2:8" x14ac:dyDescent="0.25">
      <c r="B2060" s="2" t="s">
        <v>154</v>
      </c>
      <c r="C2060" s="2" t="s">
        <v>1873</v>
      </c>
      <c r="D2060" s="2">
        <v>6008</v>
      </c>
      <c r="E2060" s="2" t="s">
        <v>2159</v>
      </c>
      <c r="F2060" s="2" t="s">
        <v>18</v>
      </c>
      <c r="G2060" s="6">
        <v>1312</v>
      </c>
      <c r="H2060" s="119"/>
    </row>
    <row r="2061" spans="2:8" x14ac:dyDescent="0.25">
      <c r="B2061" s="2" t="s">
        <v>154</v>
      </c>
      <c r="C2061" s="2" t="s">
        <v>1873</v>
      </c>
      <c r="D2061" s="2">
        <v>6009</v>
      </c>
      <c r="E2061" s="2" t="s">
        <v>2160</v>
      </c>
      <c r="F2061" s="2" t="s">
        <v>18</v>
      </c>
      <c r="G2061" s="6">
        <v>1569</v>
      </c>
      <c r="H2061" s="119"/>
    </row>
    <row r="2062" spans="2:8" x14ac:dyDescent="0.25">
      <c r="B2062" s="2" t="s">
        <v>154</v>
      </c>
      <c r="C2062" s="2" t="s">
        <v>160</v>
      </c>
      <c r="D2062" s="2">
        <v>6010</v>
      </c>
      <c r="E2062" s="2" t="s">
        <v>2161</v>
      </c>
      <c r="F2062" s="2" t="s">
        <v>12</v>
      </c>
      <c r="G2062" s="6">
        <v>27875</v>
      </c>
      <c r="H2062" s="119"/>
    </row>
    <row r="2063" spans="2:8" x14ac:dyDescent="0.25">
      <c r="B2063" s="2" t="s">
        <v>154</v>
      </c>
      <c r="C2063" s="2" t="s">
        <v>542</v>
      </c>
      <c r="D2063" s="2">
        <v>6011</v>
      </c>
      <c r="E2063" s="2" t="s">
        <v>2162</v>
      </c>
      <c r="F2063" s="2" t="s">
        <v>9</v>
      </c>
      <c r="G2063" s="6">
        <v>88562</v>
      </c>
      <c r="H2063" s="119"/>
    </row>
    <row r="2064" spans="2:8" x14ac:dyDescent="0.25">
      <c r="B2064" s="2" t="s">
        <v>154</v>
      </c>
      <c r="C2064" s="2" t="s">
        <v>2163</v>
      </c>
      <c r="D2064" s="2">
        <v>6015</v>
      </c>
      <c r="E2064" s="2" t="s">
        <v>2164</v>
      </c>
      <c r="F2064" s="2" t="s">
        <v>18</v>
      </c>
      <c r="G2064" s="6">
        <v>49963</v>
      </c>
      <c r="H2064" s="119"/>
    </row>
    <row r="2065" spans="2:8" x14ac:dyDescent="0.25">
      <c r="B2065" s="2" t="s">
        <v>154</v>
      </c>
      <c r="C2065" s="2" t="s">
        <v>155</v>
      </c>
      <c r="D2065" s="2">
        <v>6016</v>
      </c>
      <c r="E2065" s="2" t="s">
        <v>2165</v>
      </c>
      <c r="F2065" s="2" t="s">
        <v>159</v>
      </c>
      <c r="G2065" s="6">
        <v>74804</v>
      </c>
      <c r="H2065" s="119"/>
    </row>
    <row r="2066" spans="2:8" x14ac:dyDescent="0.25">
      <c r="B2066" s="2" t="s">
        <v>154</v>
      </c>
      <c r="C2066" s="2" t="s">
        <v>176</v>
      </c>
      <c r="D2066" s="2">
        <v>6017</v>
      </c>
      <c r="E2066" s="2" t="s">
        <v>2166</v>
      </c>
      <c r="F2066" s="2" t="s">
        <v>9</v>
      </c>
      <c r="G2066" s="6">
        <v>10285092</v>
      </c>
      <c r="H2066" s="119"/>
    </row>
    <row r="2067" spans="2:8" x14ac:dyDescent="0.25">
      <c r="B2067" s="2" t="s">
        <v>154</v>
      </c>
      <c r="C2067" s="2" t="s">
        <v>176</v>
      </c>
      <c r="D2067" s="2">
        <v>6019</v>
      </c>
      <c r="E2067" s="2" t="s">
        <v>2167</v>
      </c>
      <c r="F2067" s="2" t="s">
        <v>9</v>
      </c>
      <c r="G2067" s="6">
        <v>10796792</v>
      </c>
      <c r="H2067" s="119"/>
    </row>
    <row r="2068" spans="2:8" x14ac:dyDescent="0.25">
      <c r="B2068" s="2" t="s">
        <v>154</v>
      </c>
      <c r="C2068" s="2" t="s">
        <v>172</v>
      </c>
      <c r="D2068" s="2">
        <v>6020</v>
      </c>
      <c r="E2068" s="2" t="s">
        <v>2168</v>
      </c>
      <c r="F2068" s="2" t="s">
        <v>159</v>
      </c>
      <c r="G2068" s="6">
        <v>25513</v>
      </c>
      <c r="H2068" s="119"/>
    </row>
    <row r="2069" spans="2:8" x14ac:dyDescent="0.25">
      <c r="B2069" s="2" t="s">
        <v>154</v>
      </c>
      <c r="C2069" s="2" t="s">
        <v>223</v>
      </c>
      <c r="D2069" s="2">
        <v>6021</v>
      </c>
      <c r="E2069" s="2" t="s">
        <v>2169</v>
      </c>
      <c r="F2069" s="2" t="s">
        <v>159</v>
      </c>
      <c r="G2069" s="6">
        <v>472933</v>
      </c>
      <c r="H2069" s="119"/>
    </row>
    <row r="2070" spans="2:8" x14ac:dyDescent="0.25">
      <c r="B2070" s="2" t="s">
        <v>154</v>
      </c>
      <c r="C2070" s="2" t="s">
        <v>1422</v>
      </c>
      <c r="D2070" s="2">
        <v>6022</v>
      </c>
      <c r="E2070" s="2" t="s">
        <v>2170</v>
      </c>
      <c r="F2070" s="2" t="s">
        <v>524</v>
      </c>
      <c r="G2070" s="6">
        <v>11250</v>
      </c>
      <c r="H2070" s="119"/>
    </row>
    <row r="2071" spans="2:8" x14ac:dyDescent="0.25">
      <c r="B2071" s="2" t="s">
        <v>154</v>
      </c>
      <c r="C2071" s="2" t="s">
        <v>383</v>
      </c>
      <c r="D2071" s="2">
        <v>6023</v>
      </c>
      <c r="E2071" s="2" t="s">
        <v>2171</v>
      </c>
      <c r="F2071" s="2" t="s">
        <v>18</v>
      </c>
      <c r="G2071" s="6">
        <v>418548</v>
      </c>
      <c r="H2071" s="119"/>
    </row>
    <row r="2072" spans="2:8" x14ac:dyDescent="0.25">
      <c r="B2072" s="2" t="s">
        <v>154</v>
      </c>
      <c r="C2072" s="2" t="s">
        <v>383</v>
      </c>
      <c r="D2072" s="2">
        <v>6024</v>
      </c>
      <c r="E2072" s="2" t="s">
        <v>2172</v>
      </c>
      <c r="F2072" s="2" t="s">
        <v>18</v>
      </c>
      <c r="G2072" s="6">
        <v>422028</v>
      </c>
      <c r="H2072" s="119"/>
    </row>
    <row r="2073" spans="2:8" x14ac:dyDescent="0.25">
      <c r="B2073" s="2" t="s">
        <v>154</v>
      </c>
      <c r="C2073" s="2" t="s">
        <v>1507</v>
      </c>
      <c r="D2073" s="2">
        <v>6025</v>
      </c>
      <c r="E2073" s="2" t="s">
        <v>2173</v>
      </c>
      <c r="F2073" s="2" t="s">
        <v>12</v>
      </c>
      <c r="G2073" s="6">
        <v>40000</v>
      </c>
      <c r="H2073" s="119"/>
    </row>
    <row r="2074" spans="2:8" x14ac:dyDescent="0.25">
      <c r="B2074" s="2" t="s">
        <v>154</v>
      </c>
      <c r="C2074" s="2" t="s">
        <v>1507</v>
      </c>
      <c r="D2074" s="2">
        <v>6026</v>
      </c>
      <c r="E2074" s="2" t="s">
        <v>2174</v>
      </c>
      <c r="F2074" s="2" t="s">
        <v>18</v>
      </c>
      <c r="G2074" s="6">
        <v>434936</v>
      </c>
      <c r="H2074" s="119"/>
    </row>
    <row r="2075" spans="2:8" x14ac:dyDescent="0.25">
      <c r="B2075" s="2" t="s">
        <v>154</v>
      </c>
      <c r="C2075" s="2" t="s">
        <v>1507</v>
      </c>
      <c r="D2075" s="2">
        <v>6027</v>
      </c>
      <c r="E2075" s="2" t="s">
        <v>2175</v>
      </c>
      <c r="F2075" s="2" t="s">
        <v>18</v>
      </c>
      <c r="G2075" s="6">
        <v>518025</v>
      </c>
      <c r="H2075" s="119"/>
    </row>
    <row r="2076" spans="2:8" x14ac:dyDescent="0.25">
      <c r="B2076" s="2" t="s">
        <v>154</v>
      </c>
      <c r="C2076" s="2" t="s">
        <v>209</v>
      </c>
      <c r="D2076" s="2">
        <v>6028</v>
      </c>
      <c r="E2076" s="2" t="s">
        <v>2176</v>
      </c>
      <c r="F2076" s="2" t="s">
        <v>9</v>
      </c>
      <c r="G2076" s="6">
        <v>50326</v>
      </c>
      <c r="H2076" s="119"/>
    </row>
    <row r="2077" spans="2:8" x14ac:dyDescent="0.25">
      <c r="B2077" s="2" t="s">
        <v>154</v>
      </c>
      <c r="C2077" s="2" t="s">
        <v>386</v>
      </c>
      <c r="D2077" s="2">
        <v>6029</v>
      </c>
      <c r="E2077" s="2" t="s">
        <v>2177</v>
      </c>
      <c r="F2077" s="2" t="s">
        <v>9</v>
      </c>
      <c r="G2077" s="6">
        <v>457323</v>
      </c>
      <c r="H2077" s="119"/>
    </row>
    <row r="2078" spans="2:8" x14ac:dyDescent="0.25">
      <c r="B2078" s="2" t="s">
        <v>154</v>
      </c>
      <c r="C2078" s="2" t="s">
        <v>386</v>
      </c>
      <c r="D2078" s="2">
        <v>6030</v>
      </c>
      <c r="E2078" s="2" t="s">
        <v>2178</v>
      </c>
      <c r="F2078" s="2" t="s">
        <v>9</v>
      </c>
      <c r="G2078" s="6">
        <v>457323</v>
      </c>
      <c r="H2078" s="119"/>
    </row>
    <row r="2079" spans="2:8" x14ac:dyDescent="0.25">
      <c r="B2079" s="2" t="s">
        <v>154</v>
      </c>
      <c r="C2079" s="2" t="s">
        <v>386</v>
      </c>
      <c r="D2079" s="2">
        <v>6031</v>
      </c>
      <c r="E2079" s="2" t="s">
        <v>2179</v>
      </c>
      <c r="F2079" s="2" t="s">
        <v>9</v>
      </c>
      <c r="G2079" s="6">
        <v>520393</v>
      </c>
      <c r="H2079" s="119"/>
    </row>
    <row r="2080" spans="2:8" x14ac:dyDescent="0.25">
      <c r="B2080" s="2" t="s">
        <v>154</v>
      </c>
      <c r="C2080" s="2" t="s">
        <v>386</v>
      </c>
      <c r="D2080" s="2">
        <v>6032</v>
      </c>
      <c r="E2080" s="2" t="s">
        <v>2180</v>
      </c>
      <c r="F2080" s="2" t="s">
        <v>9</v>
      </c>
      <c r="G2080" s="6">
        <v>396157</v>
      </c>
      <c r="H2080" s="119"/>
    </row>
    <row r="2081" spans="2:8" x14ac:dyDescent="0.25">
      <c r="B2081" s="2" t="s">
        <v>154</v>
      </c>
      <c r="C2081" s="2" t="s">
        <v>386</v>
      </c>
      <c r="D2081" s="2">
        <v>6033</v>
      </c>
      <c r="E2081" s="2" t="s">
        <v>2181</v>
      </c>
      <c r="F2081" s="2" t="s">
        <v>9</v>
      </c>
      <c r="G2081" s="6">
        <v>457323</v>
      </c>
      <c r="H2081" s="119"/>
    </row>
    <row r="2082" spans="2:8" x14ac:dyDescent="0.25">
      <c r="B2082" s="2" t="s">
        <v>154</v>
      </c>
      <c r="C2082" s="2" t="s">
        <v>386</v>
      </c>
      <c r="D2082" s="2">
        <v>6034</v>
      </c>
      <c r="E2082" s="2" t="s">
        <v>89</v>
      </c>
      <c r="F2082" s="2" t="s">
        <v>9</v>
      </c>
      <c r="G2082" s="6">
        <v>382353</v>
      </c>
      <c r="H2082" s="119"/>
    </row>
    <row r="2083" spans="2:8" x14ac:dyDescent="0.25">
      <c r="B2083" s="2" t="s">
        <v>154</v>
      </c>
      <c r="C2083" s="2" t="s">
        <v>386</v>
      </c>
      <c r="D2083" s="2">
        <v>6035</v>
      </c>
      <c r="E2083" s="2" t="s">
        <v>2182</v>
      </c>
      <c r="F2083" s="2" t="s">
        <v>9</v>
      </c>
      <c r="G2083" s="6">
        <v>457323</v>
      </c>
      <c r="H2083" s="119"/>
    </row>
    <row r="2084" spans="2:8" x14ac:dyDescent="0.25">
      <c r="B2084" s="2" t="s">
        <v>154</v>
      </c>
      <c r="C2084" s="2" t="s">
        <v>164</v>
      </c>
      <c r="D2084" s="2">
        <v>6036</v>
      </c>
      <c r="E2084" s="2" t="s">
        <v>2183</v>
      </c>
      <c r="F2084" s="2" t="s">
        <v>9</v>
      </c>
      <c r="G2084" s="6">
        <v>2788177</v>
      </c>
      <c r="H2084" s="119"/>
    </row>
    <row r="2085" spans="2:8" x14ac:dyDescent="0.25">
      <c r="B2085" s="2" t="s">
        <v>154</v>
      </c>
      <c r="C2085" s="2" t="s">
        <v>164</v>
      </c>
      <c r="D2085" s="2">
        <v>6037</v>
      </c>
      <c r="E2085" s="2" t="s">
        <v>2184</v>
      </c>
      <c r="F2085" s="2" t="s">
        <v>9</v>
      </c>
      <c r="G2085" s="6">
        <v>1619416</v>
      </c>
      <c r="H2085" s="119"/>
    </row>
    <row r="2086" spans="2:8" x14ac:dyDescent="0.25">
      <c r="B2086" s="2" t="s">
        <v>154</v>
      </c>
      <c r="C2086" s="2" t="s">
        <v>164</v>
      </c>
      <c r="D2086" s="2">
        <v>6038</v>
      </c>
      <c r="E2086" s="2" t="s">
        <v>2185</v>
      </c>
      <c r="F2086" s="2" t="s">
        <v>9</v>
      </c>
      <c r="G2086" s="6">
        <v>1706881</v>
      </c>
      <c r="H2086" s="119"/>
    </row>
    <row r="2087" spans="2:8" x14ac:dyDescent="0.25">
      <c r="B2087" s="2" t="s">
        <v>154</v>
      </c>
      <c r="C2087" s="2" t="s">
        <v>164</v>
      </c>
      <c r="D2087" s="2">
        <v>6039</v>
      </c>
      <c r="E2087" s="2" t="s">
        <v>2186</v>
      </c>
      <c r="F2087" s="2" t="s">
        <v>9</v>
      </c>
      <c r="G2087" s="6">
        <v>1950831</v>
      </c>
      <c r="H2087" s="119"/>
    </row>
    <row r="2088" spans="2:8" x14ac:dyDescent="0.25">
      <c r="B2088" s="2" t="s">
        <v>154</v>
      </c>
      <c r="C2088" s="2" t="s">
        <v>164</v>
      </c>
      <c r="D2088" s="2">
        <v>6040</v>
      </c>
      <c r="E2088" s="2" t="s">
        <v>2187</v>
      </c>
      <c r="F2088" s="2" t="s">
        <v>9</v>
      </c>
      <c r="G2088" s="6">
        <v>2449441</v>
      </c>
      <c r="H2088" s="119"/>
    </row>
    <row r="2089" spans="2:8" x14ac:dyDescent="0.25">
      <c r="B2089" s="2" t="s">
        <v>154</v>
      </c>
      <c r="C2089" s="2" t="s">
        <v>187</v>
      </c>
      <c r="D2089" s="2">
        <v>6041</v>
      </c>
      <c r="E2089" s="2" t="s">
        <v>2188</v>
      </c>
      <c r="F2089" s="2" t="s">
        <v>9</v>
      </c>
      <c r="G2089" s="6">
        <v>3259475</v>
      </c>
      <c r="H2089" s="119"/>
    </row>
    <row r="2090" spans="2:8" x14ac:dyDescent="0.25">
      <c r="B2090" s="2" t="s">
        <v>154</v>
      </c>
      <c r="C2090" s="2" t="s">
        <v>187</v>
      </c>
      <c r="D2090" s="2">
        <v>6042</v>
      </c>
      <c r="E2090" s="2" t="s">
        <v>2189</v>
      </c>
      <c r="F2090" s="2" t="s">
        <v>9</v>
      </c>
      <c r="G2090" s="6">
        <v>3516634</v>
      </c>
      <c r="H2090" s="119"/>
    </row>
    <row r="2091" spans="2:8" x14ac:dyDescent="0.25">
      <c r="B2091" s="2" t="s">
        <v>154</v>
      </c>
      <c r="C2091" s="2" t="s">
        <v>187</v>
      </c>
      <c r="D2091" s="2">
        <v>6043</v>
      </c>
      <c r="E2091" s="2" t="s">
        <v>2190</v>
      </c>
      <c r="F2091" s="2" t="s">
        <v>9</v>
      </c>
      <c r="G2091" s="6">
        <v>3381282</v>
      </c>
      <c r="H2091" s="119"/>
    </row>
    <row r="2092" spans="2:8" x14ac:dyDescent="0.25">
      <c r="B2092" s="2" t="s">
        <v>154</v>
      </c>
      <c r="C2092" s="2" t="s">
        <v>187</v>
      </c>
      <c r="D2092" s="2">
        <v>6044</v>
      </c>
      <c r="E2092" s="2" t="s">
        <v>2191</v>
      </c>
      <c r="F2092" s="2" t="s">
        <v>9</v>
      </c>
      <c r="G2092" s="6">
        <v>3120245</v>
      </c>
      <c r="H2092" s="119"/>
    </row>
    <row r="2093" spans="2:8" x14ac:dyDescent="0.25">
      <c r="B2093" s="2" t="s">
        <v>154</v>
      </c>
      <c r="C2093" s="2" t="s">
        <v>187</v>
      </c>
      <c r="D2093" s="2">
        <v>6045</v>
      </c>
      <c r="E2093" s="2" t="s">
        <v>2192</v>
      </c>
      <c r="F2093" s="2" t="s">
        <v>9</v>
      </c>
      <c r="G2093" s="6">
        <v>4192375</v>
      </c>
      <c r="H2093" s="119"/>
    </row>
    <row r="2094" spans="2:8" x14ac:dyDescent="0.25">
      <c r="B2094" s="2" t="s">
        <v>154</v>
      </c>
      <c r="C2094" s="2" t="s">
        <v>209</v>
      </c>
      <c r="D2094" s="2">
        <v>6046</v>
      </c>
      <c r="E2094" s="2" t="s">
        <v>46</v>
      </c>
      <c r="F2094" s="2" t="s">
        <v>9</v>
      </c>
      <c r="G2094" s="6">
        <v>186301</v>
      </c>
      <c r="H2094" s="119"/>
    </row>
    <row r="2095" spans="2:8" x14ac:dyDescent="0.25">
      <c r="B2095" s="2" t="s">
        <v>154</v>
      </c>
      <c r="C2095" s="2" t="s">
        <v>225</v>
      </c>
      <c r="D2095" s="2">
        <v>6047</v>
      </c>
      <c r="E2095" s="2" t="s">
        <v>2193</v>
      </c>
      <c r="F2095" s="2" t="s">
        <v>18</v>
      </c>
      <c r="G2095" s="6">
        <v>184194</v>
      </c>
      <c r="H2095" s="119"/>
    </row>
    <row r="2096" spans="2:8" x14ac:dyDescent="0.25">
      <c r="B2096" s="2" t="s">
        <v>154</v>
      </c>
      <c r="C2096" s="2" t="s">
        <v>2194</v>
      </c>
      <c r="D2096" s="2">
        <v>6048</v>
      </c>
      <c r="E2096" s="2" t="s">
        <v>2195</v>
      </c>
      <c r="F2096" s="2" t="s">
        <v>9</v>
      </c>
      <c r="G2096" s="6">
        <v>1728883</v>
      </c>
      <c r="H2096" s="119"/>
    </row>
    <row r="2097" spans="2:8" x14ac:dyDescent="0.25">
      <c r="B2097" s="2" t="s">
        <v>154</v>
      </c>
      <c r="C2097" s="2" t="s">
        <v>2194</v>
      </c>
      <c r="D2097" s="2">
        <v>6050</v>
      </c>
      <c r="E2097" s="2" t="s">
        <v>2196</v>
      </c>
      <c r="F2097" s="2" t="s">
        <v>9</v>
      </c>
      <c r="G2097" s="6">
        <v>2121822</v>
      </c>
      <c r="H2097" s="119"/>
    </row>
    <row r="2098" spans="2:8" x14ac:dyDescent="0.25">
      <c r="B2098" s="2" t="s">
        <v>154</v>
      </c>
      <c r="C2098" s="2" t="s">
        <v>368</v>
      </c>
      <c r="D2098" s="2">
        <v>6051</v>
      </c>
      <c r="E2098" s="2" t="s">
        <v>2197</v>
      </c>
      <c r="F2098" s="2" t="s">
        <v>9</v>
      </c>
      <c r="G2098" s="6">
        <v>3109693</v>
      </c>
      <c r="H2098" s="119"/>
    </row>
    <row r="2099" spans="2:8" x14ac:dyDescent="0.25">
      <c r="B2099" s="2" t="s">
        <v>154</v>
      </c>
      <c r="C2099" s="2" t="s">
        <v>1532</v>
      </c>
      <c r="D2099" s="2">
        <v>6052</v>
      </c>
      <c r="E2099" s="2" t="s">
        <v>2198</v>
      </c>
      <c r="F2099" s="2" t="s">
        <v>12</v>
      </c>
      <c r="G2099" s="6">
        <v>848388</v>
      </c>
      <c r="H2099" s="119"/>
    </row>
    <row r="2100" spans="2:8" x14ac:dyDescent="0.25">
      <c r="B2100" s="2" t="s">
        <v>154</v>
      </c>
      <c r="C2100" s="2" t="s">
        <v>1058</v>
      </c>
      <c r="D2100" s="2">
        <v>6053</v>
      </c>
      <c r="E2100" s="2" t="s">
        <v>2199</v>
      </c>
      <c r="F2100" s="2" t="s">
        <v>159</v>
      </c>
      <c r="G2100" s="6">
        <v>83145</v>
      </c>
      <c r="H2100" s="119"/>
    </row>
    <row r="2101" spans="2:8" x14ac:dyDescent="0.25">
      <c r="B2101" s="2" t="s">
        <v>154</v>
      </c>
      <c r="C2101" s="2" t="s">
        <v>1058</v>
      </c>
      <c r="D2101" s="2">
        <v>6054</v>
      </c>
      <c r="E2101" s="2" t="s">
        <v>2200</v>
      </c>
      <c r="F2101" s="2" t="s">
        <v>159</v>
      </c>
      <c r="G2101" s="6">
        <v>705435</v>
      </c>
      <c r="H2101" s="119"/>
    </row>
    <row r="2102" spans="2:8" x14ac:dyDescent="0.25">
      <c r="B2102" s="2" t="s">
        <v>154</v>
      </c>
      <c r="C2102" s="2" t="s">
        <v>187</v>
      </c>
      <c r="D2102" s="2">
        <v>6057</v>
      </c>
      <c r="E2102" s="2" t="s">
        <v>2201</v>
      </c>
      <c r="F2102" s="2" t="s">
        <v>1343</v>
      </c>
      <c r="G2102" s="6">
        <v>137008</v>
      </c>
      <c r="H2102" s="119"/>
    </row>
    <row r="2103" spans="2:8" x14ac:dyDescent="0.25">
      <c r="B2103" s="2" t="s">
        <v>154</v>
      </c>
      <c r="C2103" s="2" t="s">
        <v>187</v>
      </c>
      <c r="D2103" s="2">
        <v>6058</v>
      </c>
      <c r="E2103" s="2" t="s">
        <v>2202</v>
      </c>
      <c r="F2103" s="2" t="s">
        <v>1343</v>
      </c>
      <c r="G2103" s="6">
        <v>100514</v>
      </c>
      <c r="H2103" s="119"/>
    </row>
    <row r="2104" spans="2:8" x14ac:dyDescent="0.25">
      <c r="B2104" s="2" t="s">
        <v>154</v>
      </c>
      <c r="C2104" s="2" t="s">
        <v>1449</v>
      </c>
      <c r="D2104" s="2">
        <v>6059</v>
      </c>
      <c r="E2104" s="2" t="s">
        <v>2203</v>
      </c>
      <c r="F2104" s="2" t="s">
        <v>1343</v>
      </c>
      <c r="G2104" s="6">
        <v>50867</v>
      </c>
      <c r="H2104" s="119"/>
    </row>
    <row r="2105" spans="2:8" x14ac:dyDescent="0.25">
      <c r="B2105" s="2" t="s">
        <v>154</v>
      </c>
      <c r="C2105" s="2" t="s">
        <v>2204</v>
      </c>
      <c r="D2105" s="2">
        <v>6060</v>
      </c>
      <c r="E2105" s="2" t="s">
        <v>2205</v>
      </c>
      <c r="F2105" s="2" t="s">
        <v>1343</v>
      </c>
      <c r="G2105" s="6">
        <v>1152409</v>
      </c>
      <c r="H2105" s="119"/>
    </row>
    <row r="2106" spans="2:8" x14ac:dyDescent="0.25">
      <c r="B2106" s="2" t="s">
        <v>154</v>
      </c>
      <c r="C2106" s="2" t="s">
        <v>1341</v>
      </c>
      <c r="D2106" s="2">
        <v>6061</v>
      </c>
      <c r="E2106" s="2" t="s">
        <v>2206</v>
      </c>
      <c r="F2106" s="2" t="s">
        <v>9</v>
      </c>
      <c r="G2106" s="6">
        <v>239263</v>
      </c>
      <c r="H2106" s="119"/>
    </row>
    <row r="2107" spans="2:8" x14ac:dyDescent="0.25">
      <c r="B2107" s="2" t="s">
        <v>154</v>
      </c>
      <c r="C2107" s="2" t="s">
        <v>223</v>
      </c>
      <c r="D2107" s="2">
        <v>6062</v>
      </c>
      <c r="E2107" s="2" t="s">
        <v>2207</v>
      </c>
      <c r="F2107" s="2" t="s">
        <v>159</v>
      </c>
      <c r="G2107" s="6">
        <v>534584</v>
      </c>
      <c r="H2107" s="119"/>
    </row>
    <row r="2108" spans="2:8" x14ac:dyDescent="0.25">
      <c r="B2108" s="2" t="s">
        <v>154</v>
      </c>
      <c r="C2108" s="2" t="s">
        <v>1451</v>
      </c>
      <c r="D2108" s="2">
        <v>6063</v>
      </c>
      <c r="E2108" s="2" t="s">
        <v>2208</v>
      </c>
      <c r="F2108" s="2" t="s">
        <v>18</v>
      </c>
      <c r="G2108" s="6">
        <v>589790</v>
      </c>
      <c r="H2108" s="119"/>
    </row>
    <row r="2109" spans="2:8" x14ac:dyDescent="0.25">
      <c r="B2109" s="2" t="s">
        <v>154</v>
      </c>
      <c r="C2109" s="2" t="s">
        <v>1422</v>
      </c>
      <c r="D2109" s="2">
        <v>6064</v>
      </c>
      <c r="E2109" s="2" t="s">
        <v>2209</v>
      </c>
      <c r="F2109" s="2" t="s">
        <v>12</v>
      </c>
      <c r="G2109" s="6">
        <v>689165</v>
      </c>
      <c r="H2109" s="119"/>
    </row>
    <row r="2110" spans="2:8" x14ac:dyDescent="0.25">
      <c r="B2110" s="2" t="s">
        <v>154</v>
      </c>
      <c r="C2110" s="2" t="s">
        <v>1422</v>
      </c>
      <c r="D2110" s="2">
        <v>6065</v>
      </c>
      <c r="E2110" s="2" t="s">
        <v>2210</v>
      </c>
      <c r="F2110" s="2" t="s">
        <v>9</v>
      </c>
      <c r="G2110" s="6">
        <v>720324</v>
      </c>
      <c r="H2110" s="119"/>
    </row>
    <row r="2111" spans="2:8" x14ac:dyDescent="0.25">
      <c r="B2111" s="2" t="s">
        <v>154</v>
      </c>
      <c r="C2111" s="2" t="s">
        <v>216</v>
      </c>
      <c r="D2111" s="2">
        <v>6066</v>
      </c>
      <c r="E2111" s="2" t="s">
        <v>2211</v>
      </c>
      <c r="F2111" s="2" t="s">
        <v>9</v>
      </c>
      <c r="G2111" s="6">
        <v>3213643</v>
      </c>
      <c r="H2111" s="119"/>
    </row>
    <row r="2112" spans="2:8" x14ac:dyDescent="0.25">
      <c r="B2112" s="2" t="s">
        <v>154</v>
      </c>
      <c r="C2112" s="2" t="s">
        <v>216</v>
      </c>
      <c r="D2112" s="2">
        <v>6067</v>
      </c>
      <c r="E2112" s="2" t="s">
        <v>2212</v>
      </c>
      <c r="F2112" s="2" t="s">
        <v>9</v>
      </c>
      <c r="G2112" s="6">
        <v>1183040</v>
      </c>
      <c r="H2112" s="119"/>
    </row>
    <row r="2113" spans="2:8" x14ac:dyDescent="0.25">
      <c r="B2113" s="2" t="s">
        <v>154</v>
      </c>
      <c r="C2113" s="2" t="s">
        <v>216</v>
      </c>
      <c r="D2113" s="2">
        <v>6068</v>
      </c>
      <c r="E2113" s="2" t="s">
        <v>2213</v>
      </c>
      <c r="F2113" s="2" t="s">
        <v>9</v>
      </c>
      <c r="G2113" s="6">
        <v>1815920</v>
      </c>
      <c r="H2113" s="119"/>
    </row>
    <row r="2114" spans="2:8" x14ac:dyDescent="0.25">
      <c r="B2114" s="2" t="s">
        <v>154</v>
      </c>
      <c r="C2114" s="2" t="s">
        <v>176</v>
      </c>
      <c r="D2114" s="2">
        <v>6069</v>
      </c>
      <c r="E2114" s="2" t="s">
        <v>2214</v>
      </c>
      <c r="F2114" s="2" t="s">
        <v>12</v>
      </c>
      <c r="G2114" s="6">
        <v>18437</v>
      </c>
      <c r="H2114" s="119"/>
    </row>
    <row r="2115" spans="2:8" x14ac:dyDescent="0.25">
      <c r="B2115" s="2" t="s">
        <v>154</v>
      </c>
      <c r="C2115" s="2" t="s">
        <v>1451</v>
      </c>
      <c r="D2115" s="2">
        <v>6070</v>
      </c>
      <c r="E2115" s="2" t="s">
        <v>2215</v>
      </c>
      <c r="F2115" s="2" t="s">
        <v>18</v>
      </c>
      <c r="G2115" s="6">
        <v>58606</v>
      </c>
      <c r="H2115" s="119"/>
    </row>
    <row r="2116" spans="2:8" x14ac:dyDescent="0.25">
      <c r="B2116" s="2" t="s">
        <v>154</v>
      </c>
      <c r="C2116" s="2" t="s">
        <v>176</v>
      </c>
      <c r="D2116" s="2">
        <v>6072</v>
      </c>
      <c r="E2116" s="2" t="s">
        <v>2216</v>
      </c>
      <c r="F2116" s="2" t="s">
        <v>9</v>
      </c>
      <c r="G2116" s="6">
        <v>5718573</v>
      </c>
      <c r="H2116" s="119"/>
    </row>
    <row r="2117" spans="2:8" x14ac:dyDescent="0.25">
      <c r="B2117" s="2" t="s">
        <v>154</v>
      </c>
      <c r="C2117" s="2" t="s">
        <v>1451</v>
      </c>
      <c r="D2117" s="2">
        <v>6073</v>
      </c>
      <c r="E2117" s="2" t="s">
        <v>2217</v>
      </c>
      <c r="F2117" s="2" t="s">
        <v>9</v>
      </c>
      <c r="G2117" s="6">
        <v>3071936</v>
      </c>
      <c r="H2117" s="119"/>
    </row>
    <row r="2118" spans="2:8" x14ac:dyDescent="0.25">
      <c r="B2118" s="2" t="s">
        <v>154</v>
      </c>
      <c r="C2118" s="2" t="s">
        <v>1451</v>
      </c>
      <c r="D2118" s="2">
        <v>6074</v>
      </c>
      <c r="E2118" s="2" t="s">
        <v>2218</v>
      </c>
      <c r="F2118" s="2" t="s">
        <v>1285</v>
      </c>
      <c r="G2118" s="6">
        <v>1503362</v>
      </c>
      <c r="H2118" s="119"/>
    </row>
    <row r="2119" spans="2:8" x14ac:dyDescent="0.25">
      <c r="B2119" s="2" t="s">
        <v>154</v>
      </c>
      <c r="C2119" s="2" t="s">
        <v>216</v>
      </c>
      <c r="D2119" s="2">
        <v>6075</v>
      </c>
      <c r="E2119" s="2" t="s">
        <v>2219</v>
      </c>
      <c r="F2119" s="2" t="s">
        <v>9</v>
      </c>
      <c r="G2119" s="6">
        <v>67130</v>
      </c>
      <c r="H2119" s="119"/>
    </row>
    <row r="2120" spans="2:8" x14ac:dyDescent="0.25">
      <c r="B2120" s="2" t="s">
        <v>154</v>
      </c>
      <c r="C2120" s="2" t="s">
        <v>1451</v>
      </c>
      <c r="D2120" s="2">
        <v>6076</v>
      </c>
      <c r="E2120" s="2" t="s">
        <v>2220</v>
      </c>
      <c r="F2120" s="2" t="s">
        <v>1285</v>
      </c>
      <c r="G2120" s="6">
        <v>392196</v>
      </c>
      <c r="H2120" s="119"/>
    </row>
    <row r="2121" spans="2:8" x14ac:dyDescent="0.25">
      <c r="B2121" s="2" t="s">
        <v>154</v>
      </c>
      <c r="C2121" s="2" t="s">
        <v>1449</v>
      </c>
      <c r="D2121" s="2">
        <v>6078</v>
      </c>
      <c r="E2121" s="2" t="s">
        <v>2221</v>
      </c>
      <c r="F2121" s="2" t="s">
        <v>18</v>
      </c>
      <c r="G2121" s="6">
        <v>86095</v>
      </c>
      <c r="H2121" s="119"/>
    </row>
    <row r="2122" spans="2:8" x14ac:dyDescent="0.25">
      <c r="B2122" s="2" t="s">
        <v>154</v>
      </c>
      <c r="C2122" s="2" t="s">
        <v>1449</v>
      </c>
      <c r="D2122" s="2">
        <v>6079</v>
      </c>
      <c r="E2122" s="2" t="s">
        <v>2222</v>
      </c>
      <c r="F2122" s="2" t="s">
        <v>18</v>
      </c>
      <c r="G2122" s="6">
        <v>78827</v>
      </c>
      <c r="H2122" s="119"/>
    </row>
    <row r="2123" spans="2:8" x14ac:dyDescent="0.25">
      <c r="B2123" s="2" t="s">
        <v>154</v>
      </c>
      <c r="C2123" s="2" t="s">
        <v>187</v>
      </c>
      <c r="D2123" s="2">
        <v>6080</v>
      </c>
      <c r="E2123" s="2" t="s">
        <v>2223</v>
      </c>
      <c r="F2123" s="2" t="s">
        <v>9</v>
      </c>
      <c r="G2123" s="6">
        <v>880964</v>
      </c>
      <c r="H2123" s="119"/>
    </row>
    <row r="2124" spans="2:8" x14ac:dyDescent="0.25">
      <c r="B2124" s="2" t="s">
        <v>154</v>
      </c>
      <c r="C2124" s="2" t="s">
        <v>1058</v>
      </c>
      <c r="D2124" s="2">
        <v>6081</v>
      </c>
      <c r="E2124" s="2" t="s">
        <v>2224</v>
      </c>
      <c r="F2124" s="2" t="s">
        <v>159</v>
      </c>
      <c r="G2124" s="6">
        <v>746101</v>
      </c>
      <c r="H2124" s="119"/>
    </row>
    <row r="2125" spans="2:8" x14ac:dyDescent="0.25">
      <c r="B2125" s="2" t="s">
        <v>154</v>
      </c>
      <c r="C2125" s="2" t="s">
        <v>1449</v>
      </c>
      <c r="D2125" s="2">
        <v>6082</v>
      </c>
      <c r="E2125" s="2" t="s">
        <v>2225</v>
      </c>
      <c r="F2125" s="2" t="s">
        <v>18</v>
      </c>
      <c r="G2125" s="6">
        <v>37073</v>
      </c>
      <c r="H2125" s="119"/>
    </row>
    <row r="2126" spans="2:8" x14ac:dyDescent="0.25">
      <c r="B2126" s="2" t="s">
        <v>154</v>
      </c>
      <c r="C2126" s="2" t="s">
        <v>1058</v>
      </c>
      <c r="D2126" s="2">
        <v>6083</v>
      </c>
      <c r="E2126" s="2" t="s">
        <v>2226</v>
      </c>
      <c r="F2126" s="2" t="s">
        <v>18</v>
      </c>
      <c r="G2126" s="6">
        <v>151307</v>
      </c>
      <c r="H2126" s="119"/>
    </row>
    <row r="2127" spans="2:8" x14ac:dyDescent="0.25">
      <c r="B2127" s="2" t="s">
        <v>154</v>
      </c>
      <c r="C2127" s="2" t="s">
        <v>1341</v>
      </c>
      <c r="D2127" s="2">
        <v>6084</v>
      </c>
      <c r="E2127" s="2" t="s">
        <v>2227</v>
      </c>
      <c r="F2127" s="2" t="s">
        <v>9</v>
      </c>
      <c r="G2127" s="6">
        <v>413</v>
      </c>
      <c r="H2127" s="119"/>
    </row>
    <row r="2128" spans="2:8" x14ac:dyDescent="0.25">
      <c r="B2128" s="2" t="s">
        <v>154</v>
      </c>
      <c r="C2128" s="2" t="s">
        <v>1341</v>
      </c>
      <c r="D2128" s="2">
        <v>6085</v>
      </c>
      <c r="E2128" s="2" t="s">
        <v>2228</v>
      </c>
      <c r="F2128" s="2" t="s">
        <v>2229</v>
      </c>
      <c r="G2128" s="6">
        <v>25646</v>
      </c>
      <c r="H2128" s="119"/>
    </row>
    <row r="2129" spans="2:8" x14ac:dyDescent="0.25">
      <c r="B2129" s="2" t="s">
        <v>154</v>
      </c>
      <c r="C2129" s="2" t="s">
        <v>1347</v>
      </c>
      <c r="D2129" s="2">
        <v>6086</v>
      </c>
      <c r="E2129" s="2" t="s">
        <v>2230</v>
      </c>
      <c r="F2129" s="2" t="s">
        <v>9</v>
      </c>
      <c r="G2129" s="6">
        <v>9930</v>
      </c>
      <c r="H2129" s="119"/>
    </row>
    <row r="2130" spans="2:8" x14ac:dyDescent="0.25">
      <c r="B2130" s="2" t="s">
        <v>154</v>
      </c>
      <c r="C2130" s="2" t="s">
        <v>1347</v>
      </c>
      <c r="D2130" s="2">
        <v>6087</v>
      </c>
      <c r="E2130" s="2" t="s">
        <v>2231</v>
      </c>
      <c r="F2130" s="2" t="s">
        <v>9</v>
      </c>
      <c r="G2130" s="6">
        <v>9147</v>
      </c>
      <c r="H2130" s="119"/>
    </row>
    <row r="2131" spans="2:8" x14ac:dyDescent="0.25">
      <c r="B2131" s="2" t="s">
        <v>154</v>
      </c>
      <c r="C2131" s="2" t="s">
        <v>1347</v>
      </c>
      <c r="D2131" s="2">
        <v>6088</v>
      </c>
      <c r="E2131" s="2" t="s">
        <v>2232</v>
      </c>
      <c r="F2131" s="2" t="s">
        <v>2233</v>
      </c>
      <c r="G2131" s="6">
        <v>14756</v>
      </c>
      <c r="H2131" s="119"/>
    </row>
    <row r="2132" spans="2:8" x14ac:dyDescent="0.25">
      <c r="B2132" s="2" t="s">
        <v>154</v>
      </c>
      <c r="C2132" s="2" t="s">
        <v>187</v>
      </c>
      <c r="D2132" s="2">
        <v>6089</v>
      </c>
      <c r="E2132" s="2" t="s">
        <v>2234</v>
      </c>
      <c r="F2132" s="2" t="s">
        <v>9</v>
      </c>
      <c r="G2132" s="6">
        <v>1835568</v>
      </c>
      <c r="H2132" s="119"/>
    </row>
    <row r="2133" spans="2:8" x14ac:dyDescent="0.25">
      <c r="B2133" s="2" t="s">
        <v>154</v>
      </c>
      <c r="C2133" s="2" t="s">
        <v>187</v>
      </c>
      <c r="D2133" s="2">
        <v>6090</v>
      </c>
      <c r="E2133" s="2" t="s">
        <v>2235</v>
      </c>
      <c r="F2133" s="2" t="s">
        <v>9</v>
      </c>
      <c r="G2133" s="6">
        <v>1962574</v>
      </c>
      <c r="H2133" s="119"/>
    </row>
    <row r="2134" spans="2:8" x14ac:dyDescent="0.25">
      <c r="B2134" s="2" t="s">
        <v>154</v>
      </c>
      <c r="C2134" s="2" t="s">
        <v>187</v>
      </c>
      <c r="D2134" s="2">
        <v>6091</v>
      </c>
      <c r="E2134" s="2" t="s">
        <v>2236</v>
      </c>
      <c r="F2134" s="2" t="s">
        <v>9</v>
      </c>
      <c r="G2134" s="6">
        <v>883128</v>
      </c>
      <c r="H2134" s="119"/>
    </row>
    <row r="2135" spans="2:8" x14ac:dyDescent="0.25">
      <c r="B2135" s="2" t="s">
        <v>154</v>
      </c>
      <c r="C2135" s="2" t="s">
        <v>216</v>
      </c>
      <c r="D2135" s="2">
        <v>6092</v>
      </c>
      <c r="E2135" s="2" t="s">
        <v>2237</v>
      </c>
      <c r="F2135" s="2" t="s">
        <v>9</v>
      </c>
      <c r="G2135" s="6">
        <v>235361</v>
      </c>
      <c r="H2135" s="119"/>
    </row>
    <row r="2136" spans="2:8" x14ac:dyDescent="0.25">
      <c r="B2136" s="2" t="s">
        <v>154</v>
      </c>
      <c r="C2136" s="2" t="s">
        <v>216</v>
      </c>
      <c r="D2136" s="2">
        <v>6093</v>
      </c>
      <c r="E2136" s="2" t="s">
        <v>2238</v>
      </c>
      <c r="F2136" s="2" t="s">
        <v>9</v>
      </c>
      <c r="G2136" s="6">
        <v>247383</v>
      </c>
      <c r="H2136" s="119"/>
    </row>
    <row r="2137" spans="2:8" x14ac:dyDescent="0.25">
      <c r="B2137" s="2" t="s">
        <v>154</v>
      </c>
      <c r="C2137" s="2" t="s">
        <v>216</v>
      </c>
      <c r="D2137" s="2">
        <v>6094</v>
      </c>
      <c r="E2137" s="2" t="s">
        <v>2239</v>
      </c>
      <c r="F2137" s="2" t="s">
        <v>9</v>
      </c>
      <c r="G2137" s="6">
        <v>237598</v>
      </c>
      <c r="H2137" s="119"/>
    </row>
    <row r="2138" spans="2:8" x14ac:dyDescent="0.25">
      <c r="B2138" s="2" t="s">
        <v>154</v>
      </c>
      <c r="C2138" s="2" t="s">
        <v>225</v>
      </c>
      <c r="D2138" s="2">
        <v>6095</v>
      </c>
      <c r="E2138" s="2" t="s">
        <v>2240</v>
      </c>
      <c r="F2138" s="2" t="s">
        <v>18</v>
      </c>
      <c r="G2138" s="6">
        <v>255171</v>
      </c>
      <c r="H2138" s="119"/>
    </row>
    <row r="2139" spans="2:8" x14ac:dyDescent="0.25">
      <c r="B2139" s="2" t="s">
        <v>154</v>
      </c>
      <c r="C2139" s="2" t="s">
        <v>225</v>
      </c>
      <c r="D2139" s="2">
        <v>6096</v>
      </c>
      <c r="E2139" s="2" t="s">
        <v>2241</v>
      </c>
      <c r="F2139" s="2" t="s">
        <v>18</v>
      </c>
      <c r="G2139" s="6">
        <v>231673</v>
      </c>
      <c r="H2139" s="119"/>
    </row>
    <row r="2140" spans="2:8" x14ac:dyDescent="0.25">
      <c r="B2140" s="2" t="s">
        <v>154</v>
      </c>
      <c r="C2140" s="2" t="s">
        <v>738</v>
      </c>
      <c r="D2140" s="2">
        <v>6098</v>
      </c>
      <c r="E2140" s="2" t="s">
        <v>2242</v>
      </c>
      <c r="F2140" s="2" t="s">
        <v>18</v>
      </c>
      <c r="G2140" s="6">
        <v>69443</v>
      </c>
      <c r="H2140" s="119"/>
    </row>
    <row r="2141" spans="2:8" x14ac:dyDescent="0.25">
      <c r="B2141" s="2" t="s">
        <v>154</v>
      </c>
      <c r="C2141" s="2" t="s">
        <v>193</v>
      </c>
      <c r="D2141" s="2">
        <v>6099</v>
      </c>
      <c r="E2141" s="2" t="s">
        <v>2243</v>
      </c>
      <c r="F2141" s="2" t="s">
        <v>18</v>
      </c>
      <c r="G2141" s="6">
        <v>31524</v>
      </c>
      <c r="H2141" s="119"/>
    </row>
    <row r="2142" spans="2:8" x14ac:dyDescent="0.25">
      <c r="B2142" s="2" t="s">
        <v>154</v>
      </c>
      <c r="C2142" s="2" t="s">
        <v>193</v>
      </c>
      <c r="D2142" s="2">
        <v>6100</v>
      </c>
      <c r="E2142" s="2" t="s">
        <v>2244</v>
      </c>
      <c r="F2142" s="2" t="s">
        <v>12</v>
      </c>
      <c r="G2142" s="6">
        <v>7292</v>
      </c>
      <c r="H2142" s="119"/>
    </row>
    <row r="2143" spans="2:8" x14ac:dyDescent="0.25">
      <c r="B2143" s="2" t="s">
        <v>154</v>
      </c>
      <c r="C2143" s="2" t="s">
        <v>193</v>
      </c>
      <c r="D2143" s="2">
        <v>6101</v>
      </c>
      <c r="E2143" s="2" t="s">
        <v>2245</v>
      </c>
      <c r="F2143" s="2" t="s">
        <v>12</v>
      </c>
      <c r="G2143" s="6">
        <v>10783</v>
      </c>
      <c r="H2143" s="119"/>
    </row>
    <row r="2144" spans="2:8" x14ac:dyDescent="0.25">
      <c r="B2144" s="2" t="s">
        <v>154</v>
      </c>
      <c r="C2144" s="2" t="s">
        <v>193</v>
      </c>
      <c r="D2144" s="2">
        <v>6102</v>
      </c>
      <c r="E2144" s="2" t="s">
        <v>2246</v>
      </c>
      <c r="F2144" s="2" t="s">
        <v>12</v>
      </c>
      <c r="G2144" s="6">
        <v>27022</v>
      </c>
      <c r="H2144" s="119"/>
    </row>
    <row r="2145" spans="2:8" x14ac:dyDescent="0.25">
      <c r="B2145" s="2" t="s">
        <v>154</v>
      </c>
      <c r="C2145" s="2" t="s">
        <v>176</v>
      </c>
      <c r="D2145" s="2">
        <v>6103</v>
      </c>
      <c r="E2145" s="2" t="s">
        <v>2247</v>
      </c>
      <c r="F2145" s="2" t="s">
        <v>12</v>
      </c>
      <c r="G2145" s="6">
        <v>92608</v>
      </c>
      <c r="H2145" s="119"/>
    </row>
    <row r="2146" spans="2:8" x14ac:dyDescent="0.25">
      <c r="B2146" s="2" t="s">
        <v>154</v>
      </c>
      <c r="C2146" s="2" t="s">
        <v>1731</v>
      </c>
      <c r="D2146" s="2">
        <v>6104</v>
      </c>
      <c r="E2146" s="2" t="s">
        <v>2248</v>
      </c>
      <c r="F2146" s="2" t="s">
        <v>18</v>
      </c>
      <c r="G2146" s="6">
        <v>67885</v>
      </c>
      <c r="H2146" s="119"/>
    </row>
    <row r="2147" spans="2:8" x14ac:dyDescent="0.25">
      <c r="B2147" s="2" t="s">
        <v>154</v>
      </c>
      <c r="C2147" s="2" t="s">
        <v>2194</v>
      </c>
      <c r="D2147" s="2">
        <v>6105</v>
      </c>
      <c r="E2147" s="2" t="s">
        <v>2249</v>
      </c>
      <c r="F2147" s="2" t="s">
        <v>12</v>
      </c>
      <c r="G2147" s="6">
        <v>1131155</v>
      </c>
      <c r="H2147" s="119"/>
    </row>
    <row r="2148" spans="2:8" x14ac:dyDescent="0.25">
      <c r="B2148" s="2" t="s">
        <v>154</v>
      </c>
      <c r="C2148" s="2" t="s">
        <v>2194</v>
      </c>
      <c r="D2148" s="2">
        <v>6106</v>
      </c>
      <c r="E2148" s="2" t="s">
        <v>2250</v>
      </c>
      <c r="F2148" s="2" t="s">
        <v>9</v>
      </c>
      <c r="G2148" s="6">
        <v>4635300</v>
      </c>
      <c r="H2148" s="119"/>
    </row>
    <row r="2149" spans="2:8" x14ac:dyDescent="0.25">
      <c r="B2149" s="2" t="s">
        <v>154</v>
      </c>
      <c r="C2149" s="2" t="s">
        <v>2194</v>
      </c>
      <c r="D2149" s="2">
        <v>6107</v>
      </c>
      <c r="E2149" s="2" t="s">
        <v>2251</v>
      </c>
      <c r="F2149" s="2" t="s">
        <v>2252</v>
      </c>
      <c r="G2149" s="6">
        <v>2221151</v>
      </c>
      <c r="H2149" s="119"/>
    </row>
    <row r="2150" spans="2:8" x14ac:dyDescent="0.25">
      <c r="B2150" s="2" t="s">
        <v>154</v>
      </c>
      <c r="C2150" s="2" t="s">
        <v>2194</v>
      </c>
      <c r="D2150" s="2">
        <v>6108</v>
      </c>
      <c r="E2150" s="2" t="s">
        <v>2253</v>
      </c>
      <c r="F2150" s="2" t="s">
        <v>9</v>
      </c>
      <c r="G2150" s="6">
        <v>4604924</v>
      </c>
      <c r="H2150" s="119"/>
    </row>
    <row r="2151" spans="2:8" x14ac:dyDescent="0.25">
      <c r="B2151" s="2" t="s">
        <v>154</v>
      </c>
      <c r="C2151" s="2" t="s">
        <v>2194</v>
      </c>
      <c r="D2151" s="2">
        <v>6109</v>
      </c>
      <c r="E2151" s="2" t="s">
        <v>2254</v>
      </c>
      <c r="F2151" s="2" t="s">
        <v>9</v>
      </c>
      <c r="G2151" s="6">
        <v>1058065</v>
      </c>
      <c r="H2151" s="119"/>
    </row>
    <row r="2152" spans="2:8" x14ac:dyDescent="0.25">
      <c r="B2152" s="2" t="s">
        <v>154</v>
      </c>
      <c r="C2152" s="2" t="s">
        <v>2194</v>
      </c>
      <c r="D2152" s="2">
        <v>6110</v>
      </c>
      <c r="E2152" s="2" t="s">
        <v>2255</v>
      </c>
      <c r="F2152" s="2" t="s">
        <v>9</v>
      </c>
      <c r="G2152" s="6">
        <v>3291350</v>
      </c>
      <c r="H2152" s="119"/>
    </row>
    <row r="2153" spans="2:8" x14ac:dyDescent="0.25">
      <c r="B2153" s="2" t="s">
        <v>154</v>
      </c>
      <c r="C2153" s="2" t="s">
        <v>2194</v>
      </c>
      <c r="D2153" s="2">
        <v>6111</v>
      </c>
      <c r="E2153" s="2" t="s">
        <v>2256</v>
      </c>
      <c r="F2153" s="2" t="s">
        <v>9</v>
      </c>
      <c r="G2153" s="6">
        <v>2179647</v>
      </c>
      <c r="H2153" s="119"/>
    </row>
    <row r="2154" spans="2:8" x14ac:dyDescent="0.25">
      <c r="B2154" s="2" t="s">
        <v>154</v>
      </c>
      <c r="C2154" s="2" t="s">
        <v>2194</v>
      </c>
      <c r="D2154" s="2">
        <v>6112</v>
      </c>
      <c r="E2154" s="2" t="s">
        <v>2257</v>
      </c>
      <c r="F2154" s="2" t="s">
        <v>9</v>
      </c>
      <c r="G2154" s="6">
        <v>1752255</v>
      </c>
      <c r="H2154" s="119"/>
    </row>
    <row r="2155" spans="2:8" x14ac:dyDescent="0.25">
      <c r="B2155" s="2" t="s">
        <v>154</v>
      </c>
      <c r="C2155" s="2" t="s">
        <v>176</v>
      </c>
      <c r="D2155" s="2">
        <v>6115</v>
      </c>
      <c r="E2155" s="2" t="s">
        <v>2258</v>
      </c>
      <c r="F2155" s="2" t="s">
        <v>12</v>
      </c>
      <c r="G2155" s="6">
        <v>502779</v>
      </c>
      <c r="H2155" s="119"/>
    </row>
    <row r="2156" spans="2:8" x14ac:dyDescent="0.25">
      <c r="B2156" s="2" t="s">
        <v>154</v>
      </c>
      <c r="C2156" s="2" t="s">
        <v>176</v>
      </c>
      <c r="D2156" s="2">
        <v>6116</v>
      </c>
      <c r="E2156" s="2" t="s">
        <v>2259</v>
      </c>
      <c r="F2156" s="2" t="s">
        <v>12</v>
      </c>
      <c r="G2156" s="6">
        <v>671937</v>
      </c>
      <c r="H2156" s="119"/>
    </row>
    <row r="2157" spans="2:8" x14ac:dyDescent="0.25">
      <c r="B2157" s="2" t="s">
        <v>154</v>
      </c>
      <c r="C2157" s="2" t="s">
        <v>176</v>
      </c>
      <c r="D2157" s="2">
        <v>6117</v>
      </c>
      <c r="E2157" s="2" t="s">
        <v>2260</v>
      </c>
      <c r="F2157" s="2" t="s">
        <v>12</v>
      </c>
      <c r="G2157" s="6">
        <v>781937</v>
      </c>
      <c r="H2157" s="119"/>
    </row>
    <row r="2158" spans="2:8" x14ac:dyDescent="0.25">
      <c r="B2158" s="2" t="s">
        <v>154</v>
      </c>
      <c r="C2158" s="2" t="s">
        <v>176</v>
      </c>
      <c r="D2158" s="2">
        <v>6118</v>
      </c>
      <c r="E2158" s="2" t="s">
        <v>2261</v>
      </c>
      <c r="F2158" s="2" t="s">
        <v>12</v>
      </c>
      <c r="G2158" s="6">
        <v>1302196</v>
      </c>
      <c r="H2158" s="119"/>
    </row>
    <row r="2159" spans="2:8" x14ac:dyDescent="0.25">
      <c r="B2159" s="2" t="s">
        <v>154</v>
      </c>
      <c r="C2159" s="2" t="s">
        <v>2194</v>
      </c>
      <c r="D2159" s="2">
        <v>6119</v>
      </c>
      <c r="E2159" s="2" t="s">
        <v>2262</v>
      </c>
      <c r="F2159" s="2" t="s">
        <v>9</v>
      </c>
      <c r="G2159" s="6">
        <v>2873648</v>
      </c>
      <c r="H2159" s="119"/>
    </row>
    <row r="2160" spans="2:8" x14ac:dyDescent="0.25">
      <c r="B2160" s="2" t="s">
        <v>154</v>
      </c>
      <c r="C2160" s="2" t="s">
        <v>1422</v>
      </c>
      <c r="D2160" s="2">
        <v>6120</v>
      </c>
      <c r="E2160" s="2" t="s">
        <v>2263</v>
      </c>
      <c r="F2160" s="2" t="s">
        <v>12</v>
      </c>
      <c r="G2160" s="6">
        <v>170773</v>
      </c>
      <c r="H2160" s="119"/>
    </row>
    <row r="2161" spans="2:8" x14ac:dyDescent="0.25">
      <c r="B2161" s="2" t="s">
        <v>154</v>
      </c>
      <c r="C2161" s="2" t="s">
        <v>216</v>
      </c>
      <c r="D2161" s="2">
        <v>6121</v>
      </c>
      <c r="E2161" s="2" t="s">
        <v>2264</v>
      </c>
      <c r="F2161" s="2" t="s">
        <v>9</v>
      </c>
      <c r="G2161" s="6">
        <v>1634572</v>
      </c>
      <c r="H2161" s="119"/>
    </row>
    <row r="2162" spans="2:8" x14ac:dyDescent="0.25">
      <c r="B2162" s="2" t="s">
        <v>154</v>
      </c>
      <c r="C2162" s="2" t="s">
        <v>1449</v>
      </c>
      <c r="D2162" s="2">
        <v>6122</v>
      </c>
      <c r="E2162" s="2" t="s">
        <v>2265</v>
      </c>
      <c r="F2162" s="2" t="s">
        <v>18</v>
      </c>
      <c r="G2162" s="6">
        <v>218117</v>
      </c>
      <c r="H2162" s="119"/>
    </row>
    <row r="2163" spans="2:8" x14ac:dyDescent="0.25">
      <c r="B2163" s="2" t="s">
        <v>154</v>
      </c>
      <c r="C2163" s="2" t="s">
        <v>1422</v>
      </c>
      <c r="D2163" s="2">
        <v>6124</v>
      </c>
      <c r="E2163" s="2" t="s">
        <v>2266</v>
      </c>
      <c r="F2163" s="2" t="s">
        <v>9</v>
      </c>
      <c r="G2163" s="6">
        <v>3060</v>
      </c>
      <c r="H2163" s="119"/>
    </row>
    <row r="2164" spans="2:8" x14ac:dyDescent="0.25">
      <c r="B2164" s="2" t="s">
        <v>154</v>
      </c>
      <c r="C2164" s="2" t="s">
        <v>164</v>
      </c>
      <c r="D2164" s="2">
        <v>6125</v>
      </c>
      <c r="E2164" s="2" t="s">
        <v>2267</v>
      </c>
      <c r="F2164" s="2" t="s">
        <v>9</v>
      </c>
      <c r="G2164" s="6">
        <v>559024</v>
      </c>
      <c r="H2164" s="119"/>
    </row>
    <row r="2165" spans="2:8" x14ac:dyDescent="0.25">
      <c r="B2165" s="2" t="s">
        <v>154</v>
      </c>
      <c r="C2165" s="2" t="s">
        <v>547</v>
      </c>
      <c r="D2165" s="2">
        <v>6126</v>
      </c>
      <c r="E2165" s="2" t="s">
        <v>2268</v>
      </c>
      <c r="F2165" s="2" t="s">
        <v>549</v>
      </c>
      <c r="G2165" s="6">
        <v>196396</v>
      </c>
      <c r="H2165" s="119"/>
    </row>
    <row r="2166" spans="2:8" x14ac:dyDescent="0.25">
      <c r="B2166" s="2" t="s">
        <v>154</v>
      </c>
      <c r="C2166" s="2" t="s">
        <v>164</v>
      </c>
      <c r="D2166" s="2">
        <v>6127</v>
      </c>
      <c r="E2166" s="2" t="s">
        <v>2269</v>
      </c>
      <c r="F2166" s="2" t="s">
        <v>9</v>
      </c>
      <c r="G2166" s="6">
        <v>44058</v>
      </c>
      <c r="H2166" s="119"/>
    </row>
    <row r="2167" spans="2:8" x14ac:dyDescent="0.25">
      <c r="B2167" s="2" t="s">
        <v>154</v>
      </c>
      <c r="C2167" s="2" t="s">
        <v>1356</v>
      </c>
      <c r="D2167" s="2">
        <v>6128</v>
      </c>
      <c r="E2167" s="2" t="s">
        <v>2270</v>
      </c>
      <c r="F2167" s="2" t="s">
        <v>2271</v>
      </c>
      <c r="G2167" s="6">
        <v>71090</v>
      </c>
      <c r="H2167" s="119"/>
    </row>
    <row r="2168" spans="2:8" x14ac:dyDescent="0.25">
      <c r="B2168" s="2" t="s">
        <v>154</v>
      </c>
      <c r="C2168" s="2" t="s">
        <v>1356</v>
      </c>
      <c r="D2168" s="2">
        <v>6129</v>
      </c>
      <c r="E2168" s="2" t="s">
        <v>2272</v>
      </c>
      <c r="F2168" s="2" t="s">
        <v>2271</v>
      </c>
      <c r="G2168" s="6">
        <v>44018</v>
      </c>
      <c r="H2168" s="119"/>
    </row>
    <row r="2169" spans="2:8" x14ac:dyDescent="0.25">
      <c r="B2169" s="2" t="s">
        <v>154</v>
      </c>
      <c r="C2169" s="2" t="s">
        <v>1356</v>
      </c>
      <c r="D2169" s="2">
        <v>6130</v>
      </c>
      <c r="E2169" s="2" t="s">
        <v>2273</v>
      </c>
      <c r="F2169" s="2" t="s">
        <v>2271</v>
      </c>
      <c r="G2169" s="6">
        <v>37776</v>
      </c>
      <c r="H2169" s="119"/>
    </row>
    <row r="2170" spans="2:8" x14ac:dyDescent="0.25">
      <c r="B2170" s="2" t="s">
        <v>154</v>
      </c>
      <c r="C2170" s="2" t="s">
        <v>1356</v>
      </c>
      <c r="D2170" s="2">
        <v>6131</v>
      </c>
      <c r="E2170" s="2" t="s">
        <v>2274</v>
      </c>
      <c r="F2170" s="2" t="s">
        <v>2271</v>
      </c>
      <c r="G2170" s="6">
        <v>500000</v>
      </c>
      <c r="H2170" s="119"/>
    </row>
    <row r="2171" spans="2:8" x14ac:dyDescent="0.25">
      <c r="B2171" s="2" t="s">
        <v>154</v>
      </c>
      <c r="C2171" s="2" t="s">
        <v>1356</v>
      </c>
      <c r="D2171" s="2">
        <v>6132</v>
      </c>
      <c r="E2171" s="2" t="s">
        <v>2275</v>
      </c>
      <c r="F2171" s="2" t="s">
        <v>2271</v>
      </c>
      <c r="G2171" s="6">
        <v>1012500</v>
      </c>
      <c r="H2171" s="119"/>
    </row>
    <row r="2172" spans="2:8" x14ac:dyDescent="0.25">
      <c r="B2172" s="2" t="s">
        <v>154</v>
      </c>
      <c r="C2172" s="2" t="s">
        <v>1356</v>
      </c>
      <c r="D2172" s="2">
        <v>6133</v>
      </c>
      <c r="E2172" s="2" t="s">
        <v>2276</v>
      </c>
      <c r="F2172" s="2" t="s">
        <v>2271</v>
      </c>
      <c r="G2172" s="6">
        <v>238333</v>
      </c>
      <c r="H2172" s="119"/>
    </row>
    <row r="2173" spans="2:8" x14ac:dyDescent="0.25">
      <c r="B2173" s="2" t="s">
        <v>154</v>
      </c>
      <c r="C2173" s="2" t="s">
        <v>1356</v>
      </c>
      <c r="D2173" s="2">
        <v>6134</v>
      </c>
      <c r="E2173" s="2" t="s">
        <v>2277</v>
      </c>
      <c r="F2173" s="2" t="s">
        <v>2271</v>
      </c>
      <c r="G2173" s="6">
        <v>264400</v>
      </c>
      <c r="H2173" s="119"/>
    </row>
    <row r="2174" spans="2:8" x14ac:dyDescent="0.25">
      <c r="B2174" s="2" t="s">
        <v>154</v>
      </c>
      <c r="C2174" s="2" t="s">
        <v>223</v>
      </c>
      <c r="D2174" s="2">
        <v>6135</v>
      </c>
      <c r="E2174" s="2" t="s">
        <v>2278</v>
      </c>
      <c r="F2174" s="2" t="s">
        <v>159</v>
      </c>
      <c r="G2174" s="6">
        <v>796403</v>
      </c>
      <c r="H2174" s="119"/>
    </row>
    <row r="2175" spans="2:8" x14ac:dyDescent="0.25">
      <c r="B2175" s="2" t="s">
        <v>154</v>
      </c>
      <c r="C2175" s="2" t="s">
        <v>368</v>
      </c>
      <c r="D2175" s="2">
        <v>6136</v>
      </c>
      <c r="E2175" s="2" t="s">
        <v>2279</v>
      </c>
      <c r="F2175" s="2" t="s">
        <v>9</v>
      </c>
      <c r="G2175" s="6">
        <v>127878</v>
      </c>
      <c r="H2175" s="119"/>
    </row>
    <row r="2176" spans="2:8" x14ac:dyDescent="0.25">
      <c r="B2176" s="2" t="s">
        <v>154</v>
      </c>
      <c r="C2176" s="2" t="s">
        <v>225</v>
      </c>
      <c r="D2176" s="2">
        <v>6137</v>
      </c>
      <c r="E2176" s="2" t="s">
        <v>2280</v>
      </c>
      <c r="F2176" s="2" t="s">
        <v>18</v>
      </c>
      <c r="G2176" s="6">
        <v>184194</v>
      </c>
      <c r="H2176" s="119"/>
    </row>
    <row r="2177" spans="2:8" x14ac:dyDescent="0.25">
      <c r="B2177" s="2" t="s">
        <v>154</v>
      </c>
      <c r="C2177" s="2" t="s">
        <v>225</v>
      </c>
      <c r="D2177" s="2">
        <v>6138</v>
      </c>
      <c r="E2177" s="2" t="s">
        <v>2281</v>
      </c>
      <c r="F2177" s="2" t="s">
        <v>18</v>
      </c>
      <c r="G2177" s="6">
        <v>184194</v>
      </c>
      <c r="H2177" s="119"/>
    </row>
    <row r="2178" spans="2:8" x14ac:dyDescent="0.25">
      <c r="B2178" s="2" t="s">
        <v>154</v>
      </c>
      <c r="C2178" s="2" t="s">
        <v>225</v>
      </c>
      <c r="D2178" s="2">
        <v>6139</v>
      </c>
      <c r="E2178" s="2" t="s">
        <v>2282</v>
      </c>
      <c r="F2178" s="2" t="s">
        <v>18</v>
      </c>
      <c r="G2178" s="6">
        <v>182475</v>
      </c>
      <c r="H2178" s="119"/>
    </row>
    <row r="2179" spans="2:8" x14ac:dyDescent="0.25">
      <c r="B2179" s="2" t="s">
        <v>154</v>
      </c>
      <c r="C2179" s="2" t="s">
        <v>225</v>
      </c>
      <c r="D2179" s="2">
        <v>6140</v>
      </c>
      <c r="E2179" s="2" t="s">
        <v>2283</v>
      </c>
      <c r="F2179" s="2" t="s">
        <v>18</v>
      </c>
      <c r="G2179" s="6">
        <v>184194</v>
      </c>
      <c r="H2179" s="119"/>
    </row>
    <row r="2180" spans="2:8" x14ac:dyDescent="0.25">
      <c r="B2180" s="2" t="s">
        <v>154</v>
      </c>
      <c r="C2180" s="2" t="s">
        <v>160</v>
      </c>
      <c r="D2180" s="2">
        <v>6141</v>
      </c>
      <c r="E2180" s="2" t="s">
        <v>2284</v>
      </c>
      <c r="F2180" s="2" t="s">
        <v>18</v>
      </c>
      <c r="G2180" s="6">
        <v>32132</v>
      </c>
      <c r="H2180" s="119"/>
    </row>
    <row r="2181" spans="2:8" x14ac:dyDescent="0.25">
      <c r="B2181" s="2" t="s">
        <v>154</v>
      </c>
      <c r="C2181" s="2" t="s">
        <v>160</v>
      </c>
      <c r="D2181" s="2">
        <v>6142</v>
      </c>
      <c r="E2181" s="2" t="s">
        <v>2285</v>
      </c>
      <c r="F2181" s="2" t="s">
        <v>18</v>
      </c>
      <c r="G2181" s="6">
        <v>33519</v>
      </c>
      <c r="H2181" s="119"/>
    </row>
    <row r="2182" spans="2:8" x14ac:dyDescent="0.25">
      <c r="B2182" s="2" t="s">
        <v>154</v>
      </c>
      <c r="C2182" s="2" t="s">
        <v>160</v>
      </c>
      <c r="D2182" s="2">
        <v>6143</v>
      </c>
      <c r="E2182" s="2" t="s">
        <v>2286</v>
      </c>
      <c r="F2182" s="2" t="s">
        <v>18</v>
      </c>
      <c r="G2182" s="6">
        <v>57733</v>
      </c>
      <c r="H2182" s="119"/>
    </row>
    <row r="2183" spans="2:8" x14ac:dyDescent="0.25">
      <c r="B2183" s="2" t="s">
        <v>154</v>
      </c>
      <c r="C2183" s="2" t="s">
        <v>160</v>
      </c>
      <c r="D2183" s="2">
        <v>6144</v>
      </c>
      <c r="E2183" s="2" t="s">
        <v>2287</v>
      </c>
      <c r="F2183" s="2" t="s">
        <v>18</v>
      </c>
      <c r="G2183" s="6">
        <v>66083</v>
      </c>
      <c r="H2183" s="119"/>
    </row>
    <row r="2184" spans="2:8" x14ac:dyDescent="0.25">
      <c r="B2184" s="2" t="s">
        <v>154</v>
      </c>
      <c r="C2184" s="2" t="s">
        <v>160</v>
      </c>
      <c r="D2184" s="2">
        <v>6145</v>
      </c>
      <c r="E2184" s="2" t="s">
        <v>2288</v>
      </c>
      <c r="F2184" s="2" t="s">
        <v>18</v>
      </c>
      <c r="G2184" s="6">
        <v>45845</v>
      </c>
      <c r="H2184" s="119"/>
    </row>
    <row r="2185" spans="2:8" x14ac:dyDescent="0.25">
      <c r="B2185" s="2" t="s">
        <v>154</v>
      </c>
      <c r="C2185" s="2" t="s">
        <v>160</v>
      </c>
      <c r="D2185" s="2">
        <v>6146</v>
      </c>
      <c r="E2185" s="2" t="s">
        <v>2289</v>
      </c>
      <c r="F2185" s="2" t="s">
        <v>18</v>
      </c>
      <c r="G2185" s="6">
        <v>29433</v>
      </c>
      <c r="H2185" s="119"/>
    </row>
    <row r="2186" spans="2:8" x14ac:dyDescent="0.25">
      <c r="B2186" s="2" t="s">
        <v>154</v>
      </c>
      <c r="C2186" s="2" t="s">
        <v>1058</v>
      </c>
      <c r="D2186" s="2">
        <v>6147</v>
      </c>
      <c r="E2186" s="2" t="s">
        <v>2290</v>
      </c>
      <c r="F2186" s="2" t="s">
        <v>12</v>
      </c>
      <c r="G2186" s="6">
        <v>50557</v>
      </c>
      <c r="H2186" s="119"/>
    </row>
    <row r="2187" spans="2:8" x14ac:dyDescent="0.25">
      <c r="B2187" s="2" t="s">
        <v>154</v>
      </c>
      <c r="C2187" s="2" t="s">
        <v>1058</v>
      </c>
      <c r="D2187" s="2">
        <v>6148</v>
      </c>
      <c r="E2187" s="2" t="s">
        <v>2291</v>
      </c>
      <c r="F2187" s="2" t="s">
        <v>12</v>
      </c>
      <c r="G2187" s="6">
        <v>31865</v>
      </c>
      <c r="H2187" s="119"/>
    </row>
    <row r="2188" spans="2:8" x14ac:dyDescent="0.25">
      <c r="B2188" s="2" t="s">
        <v>154</v>
      </c>
      <c r="C2188" s="2" t="s">
        <v>1731</v>
      </c>
      <c r="D2188" s="2">
        <v>6149</v>
      </c>
      <c r="E2188" s="2" t="s">
        <v>2292</v>
      </c>
      <c r="F2188" s="2" t="s">
        <v>12</v>
      </c>
      <c r="G2188" s="6">
        <v>159549</v>
      </c>
      <c r="H2188" s="119"/>
    </row>
    <row r="2189" spans="2:8" x14ac:dyDescent="0.25">
      <c r="B2189" s="2" t="s">
        <v>154</v>
      </c>
      <c r="C2189" s="2" t="s">
        <v>1422</v>
      </c>
      <c r="D2189" s="2">
        <v>6150</v>
      </c>
      <c r="E2189" s="2" t="s">
        <v>2293</v>
      </c>
      <c r="F2189" s="2" t="s">
        <v>12</v>
      </c>
      <c r="G2189" s="6">
        <v>196410</v>
      </c>
      <c r="H2189" s="119"/>
    </row>
    <row r="2190" spans="2:8" x14ac:dyDescent="0.25">
      <c r="B2190" s="2" t="s">
        <v>154</v>
      </c>
      <c r="C2190" s="2" t="s">
        <v>155</v>
      </c>
      <c r="D2190" s="2">
        <v>6151</v>
      </c>
      <c r="E2190" s="2" t="s">
        <v>2294</v>
      </c>
      <c r="F2190" s="2" t="s">
        <v>159</v>
      </c>
      <c r="G2190" s="6">
        <v>6231</v>
      </c>
      <c r="H2190" s="119"/>
    </row>
    <row r="2191" spans="2:8" x14ac:dyDescent="0.25">
      <c r="B2191" s="2" t="s">
        <v>154</v>
      </c>
      <c r="C2191" s="2" t="s">
        <v>1058</v>
      </c>
      <c r="D2191" s="2">
        <v>6152</v>
      </c>
      <c r="E2191" s="2" t="s">
        <v>2295</v>
      </c>
      <c r="F2191" s="2" t="s">
        <v>18</v>
      </c>
      <c r="G2191" s="6">
        <v>159</v>
      </c>
      <c r="H2191" s="119"/>
    </row>
    <row r="2192" spans="2:8" x14ac:dyDescent="0.25">
      <c r="B2192" s="2" t="s">
        <v>154</v>
      </c>
      <c r="C2192" s="2" t="s">
        <v>1058</v>
      </c>
      <c r="D2192" s="2">
        <v>6153</v>
      </c>
      <c r="E2192" s="2" t="s">
        <v>2296</v>
      </c>
      <c r="F2192" s="2" t="s">
        <v>18</v>
      </c>
      <c r="G2192" s="6">
        <v>568</v>
      </c>
      <c r="H2192" s="119"/>
    </row>
    <row r="2193" spans="2:8" x14ac:dyDescent="0.25">
      <c r="B2193" s="2" t="s">
        <v>154</v>
      </c>
      <c r="C2193" s="2" t="s">
        <v>1058</v>
      </c>
      <c r="D2193" s="2">
        <v>6154</v>
      </c>
      <c r="E2193" s="2" t="s">
        <v>2297</v>
      </c>
      <c r="F2193" s="2" t="s">
        <v>18</v>
      </c>
      <c r="G2193" s="6">
        <v>327</v>
      </c>
      <c r="H2193" s="119"/>
    </row>
    <row r="2194" spans="2:8" x14ac:dyDescent="0.25">
      <c r="B2194" s="2" t="s">
        <v>154</v>
      </c>
      <c r="C2194" s="2" t="s">
        <v>1058</v>
      </c>
      <c r="D2194" s="2">
        <v>6155</v>
      </c>
      <c r="E2194" s="2" t="s">
        <v>2298</v>
      </c>
      <c r="F2194" s="2" t="s">
        <v>9</v>
      </c>
      <c r="G2194" s="6">
        <v>113499</v>
      </c>
      <c r="H2194" s="119"/>
    </row>
    <row r="2195" spans="2:8" x14ac:dyDescent="0.25">
      <c r="B2195" s="2" t="s">
        <v>154</v>
      </c>
      <c r="C2195" s="2" t="s">
        <v>1058</v>
      </c>
      <c r="D2195" s="2">
        <v>6156</v>
      </c>
      <c r="E2195" s="2" t="s">
        <v>2299</v>
      </c>
      <c r="F2195" s="2" t="s">
        <v>18</v>
      </c>
      <c r="G2195" s="6">
        <v>263</v>
      </c>
      <c r="H2195" s="119"/>
    </row>
    <row r="2196" spans="2:8" x14ac:dyDescent="0.25">
      <c r="B2196" s="2" t="s">
        <v>154</v>
      </c>
      <c r="C2196" s="2" t="s">
        <v>1058</v>
      </c>
      <c r="D2196" s="2">
        <v>6157</v>
      </c>
      <c r="E2196" s="2" t="s">
        <v>2300</v>
      </c>
      <c r="F2196" s="2" t="s">
        <v>18</v>
      </c>
      <c r="G2196" s="6">
        <v>886</v>
      </c>
      <c r="H2196" s="119"/>
    </row>
    <row r="2197" spans="2:8" x14ac:dyDescent="0.25">
      <c r="B2197" s="2" t="s">
        <v>154</v>
      </c>
      <c r="C2197" s="2" t="s">
        <v>2204</v>
      </c>
      <c r="D2197" s="2">
        <v>6158</v>
      </c>
      <c r="E2197" s="2" t="s">
        <v>2301</v>
      </c>
      <c r="F2197" s="2" t="s">
        <v>2302</v>
      </c>
      <c r="G2197" s="6">
        <v>64031223</v>
      </c>
      <c r="H2197" s="119"/>
    </row>
    <row r="2198" spans="2:8" x14ac:dyDescent="0.25">
      <c r="B2198" s="2" t="s">
        <v>154</v>
      </c>
      <c r="C2198" s="2" t="s">
        <v>1003</v>
      </c>
      <c r="D2198" s="2">
        <v>6159</v>
      </c>
      <c r="E2198" s="2" t="s">
        <v>2303</v>
      </c>
      <c r="F2198" s="2" t="s">
        <v>18</v>
      </c>
      <c r="G2198" s="6">
        <v>65</v>
      </c>
      <c r="H2198" s="119"/>
    </row>
    <row r="2199" spans="2:8" x14ac:dyDescent="0.25">
      <c r="B2199" s="2" t="s">
        <v>154</v>
      </c>
      <c r="C2199" s="2" t="s">
        <v>176</v>
      </c>
      <c r="D2199" s="2">
        <v>6160</v>
      </c>
      <c r="E2199" s="2" t="s">
        <v>2304</v>
      </c>
      <c r="F2199" s="2" t="s">
        <v>12</v>
      </c>
      <c r="G2199" s="6">
        <v>9307</v>
      </c>
      <c r="H2199" s="119"/>
    </row>
    <row r="2200" spans="2:8" x14ac:dyDescent="0.25">
      <c r="B2200" s="2" t="s">
        <v>154</v>
      </c>
      <c r="C2200" s="2" t="s">
        <v>176</v>
      </c>
      <c r="D2200" s="2">
        <v>6161</v>
      </c>
      <c r="E2200" s="2" t="s">
        <v>2305</v>
      </c>
      <c r="F2200" s="2" t="s">
        <v>12</v>
      </c>
      <c r="G2200" s="6">
        <v>9307</v>
      </c>
      <c r="H2200" s="119"/>
    </row>
    <row r="2201" spans="2:8" x14ac:dyDescent="0.25">
      <c r="B2201" s="2" t="s">
        <v>154</v>
      </c>
      <c r="C2201" s="2" t="s">
        <v>1003</v>
      </c>
      <c r="D2201" s="2">
        <v>6162</v>
      </c>
      <c r="E2201" s="2" t="s">
        <v>2306</v>
      </c>
      <c r="F2201" s="2" t="s">
        <v>18</v>
      </c>
      <c r="G2201" s="6">
        <v>97</v>
      </c>
      <c r="H2201" s="119"/>
    </row>
    <row r="2202" spans="2:8" x14ac:dyDescent="0.25">
      <c r="B2202" s="2" t="s">
        <v>154</v>
      </c>
      <c r="C2202" s="2" t="s">
        <v>538</v>
      </c>
      <c r="D2202" s="2">
        <v>6163</v>
      </c>
      <c r="E2202" s="2" t="s">
        <v>2307</v>
      </c>
      <c r="F2202" s="2" t="s">
        <v>18</v>
      </c>
      <c r="G2202" s="6">
        <v>171990</v>
      </c>
      <c r="H2202" s="119"/>
    </row>
    <row r="2203" spans="2:8" x14ac:dyDescent="0.25">
      <c r="B2203" s="2" t="s">
        <v>154</v>
      </c>
      <c r="C2203" s="2" t="s">
        <v>538</v>
      </c>
      <c r="D2203" s="2">
        <v>6164</v>
      </c>
      <c r="E2203" s="2" t="s">
        <v>2308</v>
      </c>
      <c r="F2203" s="2" t="s">
        <v>18</v>
      </c>
      <c r="G2203" s="6">
        <v>183357</v>
      </c>
      <c r="H2203" s="119"/>
    </row>
    <row r="2204" spans="2:8" x14ac:dyDescent="0.25">
      <c r="B2204" s="2" t="s">
        <v>154</v>
      </c>
      <c r="C2204" s="2" t="s">
        <v>368</v>
      </c>
      <c r="D2204" s="2">
        <v>6165</v>
      </c>
      <c r="E2204" s="2" t="s">
        <v>2309</v>
      </c>
      <c r="F2204" s="2" t="s">
        <v>9</v>
      </c>
      <c r="G2204" s="6">
        <v>18712</v>
      </c>
      <c r="H2204" s="119"/>
    </row>
    <row r="2205" spans="2:8" x14ac:dyDescent="0.25">
      <c r="B2205" s="2" t="s">
        <v>154</v>
      </c>
      <c r="C2205" s="2" t="s">
        <v>1035</v>
      </c>
      <c r="D2205" s="2">
        <v>6166</v>
      </c>
      <c r="E2205" s="2" t="s">
        <v>2310</v>
      </c>
      <c r="F2205" s="2" t="s">
        <v>18</v>
      </c>
      <c r="G2205" s="6">
        <v>19799</v>
      </c>
      <c r="H2205" s="119"/>
    </row>
    <row r="2206" spans="2:8" x14ac:dyDescent="0.25">
      <c r="B2206" s="2" t="s">
        <v>154</v>
      </c>
      <c r="C2206" s="2" t="s">
        <v>1035</v>
      </c>
      <c r="D2206" s="2">
        <v>6167</v>
      </c>
      <c r="E2206" s="2" t="s">
        <v>2311</v>
      </c>
      <c r="F2206" s="2" t="s">
        <v>18</v>
      </c>
      <c r="G2206" s="6">
        <v>16557</v>
      </c>
      <c r="H2206" s="119"/>
    </row>
    <row r="2207" spans="2:8" x14ac:dyDescent="0.25">
      <c r="B2207" s="2" t="s">
        <v>154</v>
      </c>
      <c r="C2207" s="2" t="s">
        <v>174</v>
      </c>
      <c r="D2207" s="2">
        <v>6168</v>
      </c>
      <c r="E2207" s="2" t="s">
        <v>2312</v>
      </c>
      <c r="F2207" s="2" t="s">
        <v>12</v>
      </c>
      <c r="G2207" s="6">
        <v>12069</v>
      </c>
      <c r="H2207" s="119"/>
    </row>
    <row r="2208" spans="2:8" x14ac:dyDescent="0.25">
      <c r="B2208" s="2" t="s">
        <v>154</v>
      </c>
      <c r="C2208" s="2" t="s">
        <v>2313</v>
      </c>
      <c r="D2208" s="2">
        <v>6169</v>
      </c>
      <c r="E2208" s="2" t="s">
        <v>2314</v>
      </c>
      <c r="F2208" s="2" t="s">
        <v>1343</v>
      </c>
      <c r="G2208" s="6">
        <v>14100</v>
      </c>
      <c r="H2208" s="119"/>
    </row>
    <row r="2209" spans="2:8" x14ac:dyDescent="0.25">
      <c r="B2209" s="2" t="s">
        <v>154</v>
      </c>
      <c r="C2209" s="2" t="s">
        <v>2313</v>
      </c>
      <c r="D2209" s="2">
        <v>6170</v>
      </c>
      <c r="E2209" s="2" t="s">
        <v>2315</v>
      </c>
      <c r="F2209" s="2" t="s">
        <v>1343</v>
      </c>
      <c r="G2209" s="6">
        <v>17231</v>
      </c>
      <c r="H2209" s="119"/>
    </row>
    <row r="2210" spans="2:8" x14ac:dyDescent="0.25">
      <c r="B2210" s="2" t="s">
        <v>154</v>
      </c>
      <c r="C2210" s="2" t="s">
        <v>2313</v>
      </c>
      <c r="D2210" s="2">
        <v>6171</v>
      </c>
      <c r="E2210" s="2" t="s">
        <v>2316</v>
      </c>
      <c r="F2210" s="2" t="s">
        <v>1343</v>
      </c>
      <c r="G2210" s="6">
        <v>97833</v>
      </c>
      <c r="H2210" s="119"/>
    </row>
    <row r="2211" spans="2:8" x14ac:dyDescent="0.25">
      <c r="B2211" s="2" t="s">
        <v>154</v>
      </c>
      <c r="C2211" s="2" t="s">
        <v>2313</v>
      </c>
      <c r="D2211" s="2">
        <v>6172</v>
      </c>
      <c r="E2211" s="2" t="s">
        <v>2317</v>
      </c>
      <c r="F2211" s="2" t="s">
        <v>1343</v>
      </c>
      <c r="G2211" s="6">
        <v>2015</v>
      </c>
      <c r="H2211" s="119"/>
    </row>
    <row r="2212" spans="2:8" x14ac:dyDescent="0.25">
      <c r="B2212" s="2" t="s">
        <v>154</v>
      </c>
      <c r="C2212" s="2" t="s">
        <v>2318</v>
      </c>
      <c r="D2212" s="2">
        <v>6173</v>
      </c>
      <c r="E2212" s="2" t="s">
        <v>2319</v>
      </c>
      <c r="F2212" s="2" t="s">
        <v>2320</v>
      </c>
      <c r="G2212" s="6">
        <v>24428</v>
      </c>
      <c r="H2212" s="119"/>
    </row>
    <row r="2213" spans="2:8" x14ac:dyDescent="0.25">
      <c r="B2213" s="2" t="s">
        <v>154</v>
      </c>
      <c r="C2213" s="2" t="s">
        <v>2318</v>
      </c>
      <c r="D2213" s="2">
        <v>6175</v>
      </c>
      <c r="E2213" s="2" t="s">
        <v>2321</v>
      </c>
      <c r="F2213" s="2" t="s">
        <v>2322</v>
      </c>
      <c r="G2213" s="6">
        <v>63675</v>
      </c>
      <c r="H2213" s="119"/>
    </row>
    <row r="2214" spans="2:8" x14ac:dyDescent="0.25">
      <c r="B2214" s="2" t="s">
        <v>154</v>
      </c>
      <c r="C2214" s="2" t="s">
        <v>2318</v>
      </c>
      <c r="D2214" s="2">
        <v>6176</v>
      </c>
      <c r="E2214" s="2" t="s">
        <v>2323</v>
      </c>
      <c r="F2214" s="2" t="s">
        <v>1922</v>
      </c>
      <c r="G2214" s="6">
        <v>20453</v>
      </c>
      <c r="H2214" s="119"/>
    </row>
    <row r="2215" spans="2:8" x14ac:dyDescent="0.25">
      <c r="B2215" s="2" t="s">
        <v>154</v>
      </c>
      <c r="C2215" s="2" t="s">
        <v>2318</v>
      </c>
      <c r="D2215" s="2">
        <v>6177</v>
      </c>
      <c r="E2215" s="2" t="s">
        <v>2324</v>
      </c>
      <c r="F2215" s="2" t="s">
        <v>2320</v>
      </c>
      <c r="G2215" s="6">
        <v>207501</v>
      </c>
      <c r="H2215" s="119"/>
    </row>
    <row r="2216" spans="2:8" x14ac:dyDescent="0.25">
      <c r="B2216" s="2" t="s">
        <v>154</v>
      </c>
      <c r="C2216" s="2" t="s">
        <v>386</v>
      </c>
      <c r="D2216" s="2">
        <v>6178</v>
      </c>
      <c r="E2216" s="2" t="s">
        <v>2325</v>
      </c>
      <c r="F2216" s="2" t="s">
        <v>1343</v>
      </c>
      <c r="G2216" s="6">
        <v>17936</v>
      </c>
      <c r="H2216" s="119"/>
    </row>
    <row r="2217" spans="2:8" x14ac:dyDescent="0.25">
      <c r="B2217" s="2" t="s">
        <v>154</v>
      </c>
      <c r="C2217" s="2" t="s">
        <v>386</v>
      </c>
      <c r="D2217" s="2">
        <v>6179</v>
      </c>
      <c r="E2217" s="2" t="s">
        <v>2326</v>
      </c>
      <c r="F2217" s="2" t="s">
        <v>1343</v>
      </c>
      <c r="G2217" s="6">
        <v>12018</v>
      </c>
      <c r="H2217" s="119"/>
    </row>
    <row r="2218" spans="2:8" x14ac:dyDescent="0.25">
      <c r="B2218" s="2" t="s">
        <v>154</v>
      </c>
      <c r="C2218" s="2" t="s">
        <v>386</v>
      </c>
      <c r="D2218" s="2">
        <v>6180</v>
      </c>
      <c r="E2218" s="2" t="s">
        <v>2327</v>
      </c>
      <c r="F2218" s="2" t="s">
        <v>1343</v>
      </c>
      <c r="G2218" s="6">
        <v>29473</v>
      </c>
      <c r="H2218" s="119"/>
    </row>
    <row r="2219" spans="2:8" x14ac:dyDescent="0.25">
      <c r="B2219" s="2" t="s">
        <v>154</v>
      </c>
      <c r="C2219" s="2" t="s">
        <v>386</v>
      </c>
      <c r="D2219" s="2">
        <v>6181</v>
      </c>
      <c r="E2219" s="2" t="s">
        <v>2328</v>
      </c>
      <c r="F2219" s="2" t="s">
        <v>1343</v>
      </c>
      <c r="G2219" s="6">
        <v>1482</v>
      </c>
      <c r="H2219" s="119"/>
    </row>
    <row r="2220" spans="2:8" x14ac:dyDescent="0.25">
      <c r="B2220" s="2" t="s">
        <v>154</v>
      </c>
      <c r="C2220" s="2" t="s">
        <v>2318</v>
      </c>
      <c r="D2220" s="2">
        <v>6182</v>
      </c>
      <c r="E2220" s="2" t="s">
        <v>2329</v>
      </c>
      <c r="F2220" s="2" t="s">
        <v>2320</v>
      </c>
      <c r="G2220" s="6">
        <v>207501</v>
      </c>
      <c r="H2220" s="119"/>
    </row>
    <row r="2221" spans="2:8" x14ac:dyDescent="0.25">
      <c r="B2221" s="2" t="s">
        <v>154</v>
      </c>
      <c r="C2221" s="2" t="s">
        <v>1058</v>
      </c>
      <c r="D2221" s="2">
        <v>6184</v>
      </c>
      <c r="E2221" s="2" t="s">
        <v>2330</v>
      </c>
      <c r="F2221" s="2" t="s">
        <v>18</v>
      </c>
      <c r="G2221" s="6">
        <v>9949</v>
      </c>
      <c r="H2221" s="119"/>
    </row>
    <row r="2222" spans="2:8" x14ac:dyDescent="0.25">
      <c r="B2222" s="2" t="s">
        <v>154</v>
      </c>
      <c r="C2222" s="2" t="s">
        <v>176</v>
      </c>
      <c r="D2222" s="2">
        <v>6185</v>
      </c>
      <c r="E2222" s="2" t="s">
        <v>2331</v>
      </c>
      <c r="F2222" s="2" t="s">
        <v>9</v>
      </c>
      <c r="G2222" s="6">
        <v>611014</v>
      </c>
      <c r="H2222" s="119"/>
    </row>
    <row r="2223" spans="2:8" x14ac:dyDescent="0.25">
      <c r="B2223" s="2" t="s">
        <v>154</v>
      </c>
      <c r="C2223" s="2" t="s">
        <v>1532</v>
      </c>
      <c r="D2223" s="2">
        <v>6186</v>
      </c>
      <c r="E2223" s="2" t="s">
        <v>2332</v>
      </c>
      <c r="F2223" s="2" t="s">
        <v>1343</v>
      </c>
      <c r="G2223" s="6">
        <v>12605</v>
      </c>
      <c r="H2223" s="119"/>
    </row>
    <row r="2224" spans="2:8" x14ac:dyDescent="0.25">
      <c r="B2224" s="2" t="s">
        <v>154</v>
      </c>
      <c r="C2224" s="2" t="s">
        <v>386</v>
      </c>
      <c r="D2224" s="2">
        <v>6187</v>
      </c>
      <c r="E2224" s="2" t="s">
        <v>2333</v>
      </c>
      <c r="F2224" s="2" t="s">
        <v>1343</v>
      </c>
      <c r="G2224" s="6">
        <v>229526</v>
      </c>
      <c r="H2224" s="119"/>
    </row>
    <row r="2225" spans="2:8" x14ac:dyDescent="0.25">
      <c r="B2225" s="2" t="s">
        <v>154</v>
      </c>
      <c r="C2225" s="2" t="s">
        <v>216</v>
      </c>
      <c r="D2225" s="2">
        <v>6188</v>
      </c>
      <c r="E2225" s="2" t="s">
        <v>2334</v>
      </c>
      <c r="F2225" s="2" t="s">
        <v>12</v>
      </c>
      <c r="G2225" s="6">
        <v>124069</v>
      </c>
      <c r="H2225" s="119"/>
    </row>
    <row r="2226" spans="2:8" x14ac:dyDescent="0.25">
      <c r="B2226" s="2" t="s">
        <v>154</v>
      </c>
      <c r="C2226" s="2" t="s">
        <v>386</v>
      </c>
      <c r="D2226" s="2">
        <v>6189</v>
      </c>
      <c r="E2226" s="2" t="s">
        <v>2335</v>
      </c>
      <c r="F2226" s="2" t="s">
        <v>1345</v>
      </c>
      <c r="G2226" s="6">
        <v>1640861</v>
      </c>
      <c r="H2226" s="119"/>
    </row>
    <row r="2227" spans="2:8" x14ac:dyDescent="0.25">
      <c r="B2227" s="2" t="s">
        <v>154</v>
      </c>
      <c r="C2227" s="2" t="s">
        <v>1341</v>
      </c>
      <c r="D2227" s="2">
        <v>6190</v>
      </c>
      <c r="E2227" s="2" t="s">
        <v>2336</v>
      </c>
      <c r="F2227" s="2" t="s">
        <v>2337</v>
      </c>
      <c r="G2227" s="6">
        <v>415</v>
      </c>
      <c r="H2227" s="119"/>
    </row>
    <row r="2228" spans="2:8" x14ac:dyDescent="0.25">
      <c r="B2228" s="2" t="s">
        <v>154</v>
      </c>
      <c r="C2228" s="2" t="s">
        <v>1256</v>
      </c>
      <c r="D2228" s="2">
        <v>6191</v>
      </c>
      <c r="E2228" s="2" t="s">
        <v>2338</v>
      </c>
      <c r="F2228" s="2" t="s">
        <v>18</v>
      </c>
      <c r="G2228" s="6">
        <v>70159</v>
      </c>
      <c r="H2228" s="119"/>
    </row>
    <row r="2229" spans="2:8" x14ac:dyDescent="0.25">
      <c r="B2229" s="2" t="s">
        <v>154</v>
      </c>
      <c r="C2229" s="2" t="s">
        <v>1256</v>
      </c>
      <c r="D2229" s="2">
        <v>6192</v>
      </c>
      <c r="E2229" s="2" t="s">
        <v>2339</v>
      </c>
      <c r="F2229" s="2" t="s">
        <v>18</v>
      </c>
      <c r="G2229" s="6">
        <v>58567</v>
      </c>
      <c r="H2229" s="119"/>
    </row>
    <row r="2230" spans="2:8" x14ac:dyDescent="0.25">
      <c r="B2230" s="2" t="s">
        <v>154</v>
      </c>
      <c r="C2230" s="2" t="s">
        <v>223</v>
      </c>
      <c r="D2230" s="2">
        <v>6193</v>
      </c>
      <c r="E2230" s="2" t="s">
        <v>2340</v>
      </c>
      <c r="F2230" s="2" t="s">
        <v>159</v>
      </c>
      <c r="G2230" s="6">
        <v>530474</v>
      </c>
      <c r="H2230" s="119"/>
    </row>
    <row r="2231" spans="2:8" x14ac:dyDescent="0.25">
      <c r="B2231" s="2" t="s">
        <v>154</v>
      </c>
      <c r="C2231" s="2" t="s">
        <v>1191</v>
      </c>
      <c r="D2231" s="2">
        <v>6194</v>
      </c>
      <c r="E2231" s="2" t="s">
        <v>2341</v>
      </c>
      <c r="F2231" s="2" t="s">
        <v>12</v>
      </c>
      <c r="G2231" s="6">
        <v>363026</v>
      </c>
      <c r="H2231" s="119"/>
    </row>
    <row r="2232" spans="2:8" x14ac:dyDescent="0.25">
      <c r="B2232" s="2" t="s">
        <v>154</v>
      </c>
      <c r="C2232" s="2" t="s">
        <v>1191</v>
      </c>
      <c r="D2232" s="2">
        <v>6195</v>
      </c>
      <c r="E2232" s="2" t="s">
        <v>2342</v>
      </c>
      <c r="F2232" s="2" t="s">
        <v>12</v>
      </c>
      <c r="G2232" s="6">
        <v>27827</v>
      </c>
      <c r="H2232" s="119"/>
    </row>
    <row r="2233" spans="2:8" x14ac:dyDescent="0.25">
      <c r="B2233" s="2" t="s">
        <v>154</v>
      </c>
      <c r="C2233" s="2" t="s">
        <v>1515</v>
      </c>
      <c r="D2233" s="2">
        <v>6196</v>
      </c>
      <c r="E2233" s="2" t="s">
        <v>2343</v>
      </c>
      <c r="F2233" s="2" t="s">
        <v>18</v>
      </c>
      <c r="G2233" s="6">
        <v>282366</v>
      </c>
      <c r="H2233" s="119"/>
    </row>
    <row r="2234" spans="2:8" x14ac:dyDescent="0.25">
      <c r="B2234" s="2" t="s">
        <v>154</v>
      </c>
      <c r="C2234" s="2" t="s">
        <v>1515</v>
      </c>
      <c r="D2234" s="2">
        <v>6197</v>
      </c>
      <c r="E2234" s="2" t="s">
        <v>2344</v>
      </c>
      <c r="F2234" s="2" t="s">
        <v>18</v>
      </c>
      <c r="G2234" s="6">
        <v>51040</v>
      </c>
      <c r="H2234" s="119"/>
    </row>
    <row r="2235" spans="2:8" x14ac:dyDescent="0.25">
      <c r="B2235" s="2" t="s">
        <v>154</v>
      </c>
      <c r="C2235" s="2" t="s">
        <v>223</v>
      </c>
      <c r="D2235" s="2">
        <v>6198</v>
      </c>
      <c r="E2235" s="2" t="s">
        <v>2345</v>
      </c>
      <c r="F2235" s="2" t="s">
        <v>12</v>
      </c>
      <c r="G2235" s="6">
        <v>95950</v>
      </c>
      <c r="H2235" s="119"/>
    </row>
    <row r="2236" spans="2:8" x14ac:dyDescent="0.25">
      <c r="B2236" s="2" t="s">
        <v>154</v>
      </c>
      <c r="C2236" s="2" t="s">
        <v>223</v>
      </c>
      <c r="D2236" s="2">
        <v>6200</v>
      </c>
      <c r="E2236" s="2" t="s">
        <v>2346</v>
      </c>
      <c r="F2236" s="2" t="s">
        <v>159</v>
      </c>
      <c r="G2236" s="6">
        <v>659099</v>
      </c>
      <c r="H2236" s="119"/>
    </row>
    <row r="2237" spans="2:8" x14ac:dyDescent="0.25">
      <c r="B2237" s="2" t="s">
        <v>154</v>
      </c>
      <c r="C2237" s="2" t="s">
        <v>223</v>
      </c>
      <c r="D2237" s="2">
        <v>6201</v>
      </c>
      <c r="E2237" s="2" t="s">
        <v>2347</v>
      </c>
      <c r="F2237" s="2" t="s">
        <v>159</v>
      </c>
      <c r="G2237" s="6">
        <v>798800</v>
      </c>
      <c r="H2237" s="119"/>
    </row>
    <row r="2238" spans="2:8" x14ac:dyDescent="0.25">
      <c r="B2238" s="2" t="s">
        <v>154</v>
      </c>
      <c r="C2238" s="2" t="s">
        <v>1451</v>
      </c>
      <c r="D2238" s="2">
        <v>6202</v>
      </c>
      <c r="E2238" s="2" t="s">
        <v>2348</v>
      </c>
      <c r="F2238" s="2" t="s">
        <v>12</v>
      </c>
      <c r="G2238" s="6">
        <v>19949</v>
      </c>
      <c r="H2238" s="119"/>
    </row>
    <row r="2239" spans="2:8" x14ac:dyDescent="0.25">
      <c r="B2239" s="2" t="s">
        <v>154</v>
      </c>
      <c r="C2239" s="2" t="s">
        <v>1058</v>
      </c>
      <c r="D2239" s="2">
        <v>6203</v>
      </c>
      <c r="E2239" s="2" t="s">
        <v>2349</v>
      </c>
      <c r="F2239" s="2" t="s">
        <v>18</v>
      </c>
      <c r="G2239" s="6">
        <v>12395</v>
      </c>
      <c r="H2239" s="119"/>
    </row>
    <row r="2240" spans="2:8" x14ac:dyDescent="0.25">
      <c r="B2240" s="2" t="s">
        <v>154</v>
      </c>
      <c r="C2240" s="2" t="s">
        <v>1058</v>
      </c>
      <c r="D2240" s="2">
        <v>6204</v>
      </c>
      <c r="E2240" s="2" t="s">
        <v>2350</v>
      </c>
      <c r="F2240" s="2" t="s">
        <v>12</v>
      </c>
      <c r="G2240" s="6">
        <v>15337</v>
      </c>
      <c r="H2240" s="119"/>
    </row>
    <row r="2241" spans="2:8" x14ac:dyDescent="0.25">
      <c r="B2241" s="2" t="s">
        <v>154</v>
      </c>
      <c r="C2241" s="2" t="s">
        <v>1422</v>
      </c>
      <c r="D2241" s="2">
        <v>6205</v>
      </c>
      <c r="E2241" s="2" t="s">
        <v>2351</v>
      </c>
      <c r="F2241" s="2" t="s">
        <v>9</v>
      </c>
      <c r="G2241" s="6">
        <v>8919</v>
      </c>
      <c r="H2241" s="119"/>
    </row>
    <row r="2242" spans="2:8" x14ac:dyDescent="0.25">
      <c r="B2242" s="2" t="s">
        <v>154</v>
      </c>
      <c r="C2242" s="2" t="s">
        <v>1451</v>
      </c>
      <c r="D2242" s="2">
        <v>6206</v>
      </c>
      <c r="E2242" s="2" t="s">
        <v>2352</v>
      </c>
      <c r="F2242" s="2" t="s">
        <v>12</v>
      </c>
      <c r="G2242" s="6">
        <v>71616</v>
      </c>
      <c r="H2242" s="119"/>
    </row>
    <row r="2243" spans="2:8" x14ac:dyDescent="0.25">
      <c r="B2243" s="2" t="s">
        <v>154</v>
      </c>
      <c r="C2243" s="2" t="s">
        <v>1731</v>
      </c>
      <c r="D2243" s="2">
        <v>6207</v>
      </c>
      <c r="E2243" s="2" t="s">
        <v>2353</v>
      </c>
      <c r="F2243" s="2" t="s">
        <v>18</v>
      </c>
      <c r="G2243" s="6">
        <v>94320</v>
      </c>
      <c r="H2243" s="119"/>
    </row>
    <row r="2244" spans="2:8" x14ac:dyDescent="0.25">
      <c r="B2244" s="2" t="s">
        <v>154</v>
      </c>
      <c r="C2244" s="2" t="s">
        <v>223</v>
      </c>
      <c r="D2244" s="2">
        <v>6208</v>
      </c>
      <c r="E2244" s="2" t="s">
        <v>2354</v>
      </c>
      <c r="F2244" s="2" t="s">
        <v>12</v>
      </c>
      <c r="G2244" s="6">
        <v>364106</v>
      </c>
      <c r="H2244" s="119"/>
    </row>
    <row r="2245" spans="2:8" x14ac:dyDescent="0.25">
      <c r="B2245" s="2" t="s">
        <v>154</v>
      </c>
      <c r="C2245" s="2" t="s">
        <v>1422</v>
      </c>
      <c r="D2245" s="2">
        <v>6209</v>
      </c>
      <c r="E2245" s="2" t="s">
        <v>2355</v>
      </c>
      <c r="F2245" s="2" t="s">
        <v>12</v>
      </c>
      <c r="G2245" s="6">
        <v>178008</v>
      </c>
      <c r="H2245" s="119"/>
    </row>
    <row r="2246" spans="2:8" x14ac:dyDescent="0.25">
      <c r="B2246" s="2" t="s">
        <v>154</v>
      </c>
      <c r="C2246" s="2" t="s">
        <v>176</v>
      </c>
      <c r="D2246" s="2">
        <v>6210</v>
      </c>
      <c r="E2246" s="2" t="s">
        <v>2356</v>
      </c>
      <c r="F2246" s="2" t="s">
        <v>12</v>
      </c>
      <c r="G2246" s="6">
        <v>122428</v>
      </c>
      <c r="H2246" s="119"/>
    </row>
    <row r="2247" spans="2:8" x14ac:dyDescent="0.25">
      <c r="B2247" s="2" t="s">
        <v>154</v>
      </c>
      <c r="C2247" s="2" t="s">
        <v>399</v>
      </c>
      <c r="D2247" s="2">
        <v>6211</v>
      </c>
      <c r="E2247" s="2" t="s">
        <v>2357</v>
      </c>
      <c r="F2247" s="2" t="s">
        <v>12</v>
      </c>
      <c r="G2247" s="6">
        <v>223062</v>
      </c>
      <c r="H2247" s="119"/>
    </row>
    <row r="2248" spans="2:8" x14ac:dyDescent="0.25">
      <c r="B2248" s="2" t="s">
        <v>154</v>
      </c>
      <c r="C2248" s="2" t="s">
        <v>1003</v>
      </c>
      <c r="D2248" s="2">
        <v>6212</v>
      </c>
      <c r="E2248" s="2" t="s">
        <v>2358</v>
      </c>
      <c r="F2248" s="2" t="s">
        <v>12</v>
      </c>
      <c r="G2248" s="6">
        <v>8421</v>
      </c>
      <c r="H2248" s="119"/>
    </row>
    <row r="2249" spans="2:8" x14ac:dyDescent="0.25">
      <c r="B2249" s="2" t="s">
        <v>154</v>
      </c>
      <c r="C2249" s="2" t="s">
        <v>1003</v>
      </c>
      <c r="D2249" s="2">
        <v>6213</v>
      </c>
      <c r="E2249" s="2" t="s">
        <v>2359</v>
      </c>
      <c r="F2249" s="2" t="s">
        <v>12</v>
      </c>
      <c r="G2249" s="6">
        <v>9334</v>
      </c>
      <c r="H2249" s="119"/>
    </row>
    <row r="2250" spans="2:8" x14ac:dyDescent="0.25">
      <c r="B2250" s="2" t="s">
        <v>154</v>
      </c>
      <c r="C2250" s="2" t="s">
        <v>164</v>
      </c>
      <c r="D2250" s="2">
        <v>6214</v>
      </c>
      <c r="E2250" s="2" t="s">
        <v>2360</v>
      </c>
      <c r="F2250" s="2" t="s">
        <v>12</v>
      </c>
      <c r="G2250" s="6">
        <v>27937</v>
      </c>
      <c r="H2250" s="119"/>
    </row>
    <row r="2251" spans="2:8" x14ac:dyDescent="0.25">
      <c r="B2251" s="2" t="s">
        <v>154</v>
      </c>
      <c r="C2251" s="2" t="s">
        <v>164</v>
      </c>
      <c r="D2251" s="2">
        <v>6215</v>
      </c>
      <c r="E2251" s="2" t="s">
        <v>2361</v>
      </c>
      <c r="F2251" s="2" t="s">
        <v>12</v>
      </c>
      <c r="G2251" s="6">
        <v>15187</v>
      </c>
      <c r="H2251" s="119"/>
    </row>
    <row r="2252" spans="2:8" x14ac:dyDescent="0.25">
      <c r="B2252" s="2" t="s">
        <v>154</v>
      </c>
      <c r="C2252" s="2" t="s">
        <v>155</v>
      </c>
      <c r="D2252" s="2">
        <v>6216</v>
      </c>
      <c r="E2252" s="2" t="s">
        <v>2362</v>
      </c>
      <c r="F2252" s="2" t="s">
        <v>159</v>
      </c>
      <c r="G2252" s="6">
        <v>35792</v>
      </c>
      <c r="H2252" s="119"/>
    </row>
    <row r="2253" spans="2:8" x14ac:dyDescent="0.25">
      <c r="B2253" s="2" t="s">
        <v>154</v>
      </c>
      <c r="C2253" s="2" t="s">
        <v>155</v>
      </c>
      <c r="D2253" s="2">
        <v>6217</v>
      </c>
      <c r="E2253" s="2" t="s">
        <v>2363</v>
      </c>
      <c r="F2253" s="2" t="s">
        <v>9</v>
      </c>
      <c r="G2253" s="6">
        <v>12004</v>
      </c>
      <c r="H2253" s="119"/>
    </row>
    <row r="2254" spans="2:8" x14ac:dyDescent="0.25">
      <c r="B2254" s="2" t="s">
        <v>154</v>
      </c>
      <c r="C2254" s="2" t="s">
        <v>155</v>
      </c>
      <c r="D2254" s="2">
        <v>6218</v>
      </c>
      <c r="E2254" s="2" t="s">
        <v>2364</v>
      </c>
      <c r="F2254" s="2" t="s">
        <v>9</v>
      </c>
      <c r="G2254" s="6">
        <v>14718</v>
      </c>
      <c r="H2254" s="119"/>
    </row>
    <row r="2255" spans="2:8" x14ac:dyDescent="0.25">
      <c r="B2255" s="2" t="s">
        <v>154</v>
      </c>
      <c r="C2255" s="2" t="s">
        <v>207</v>
      </c>
      <c r="D2255" s="2">
        <v>6219</v>
      </c>
      <c r="E2255" s="2" t="s">
        <v>2365</v>
      </c>
      <c r="F2255" s="2" t="s">
        <v>9</v>
      </c>
      <c r="G2255" s="6">
        <v>312051</v>
      </c>
      <c r="H2255" s="119"/>
    </row>
    <row r="2256" spans="2:8" x14ac:dyDescent="0.25">
      <c r="B2256" s="2" t="s">
        <v>154</v>
      </c>
      <c r="C2256" s="2" t="s">
        <v>1191</v>
      </c>
      <c r="D2256" s="2">
        <v>6220</v>
      </c>
      <c r="E2256" s="2" t="s">
        <v>2366</v>
      </c>
      <c r="F2256" s="2" t="s">
        <v>18</v>
      </c>
      <c r="G2256" s="6">
        <v>315295</v>
      </c>
      <c r="H2256" s="119"/>
    </row>
    <row r="2257" spans="2:8" x14ac:dyDescent="0.25">
      <c r="B2257" s="2" t="s">
        <v>154</v>
      </c>
      <c r="C2257" s="2" t="s">
        <v>1191</v>
      </c>
      <c r="D2257" s="2">
        <v>6221</v>
      </c>
      <c r="E2257" s="2" t="s">
        <v>2367</v>
      </c>
      <c r="F2257" s="2" t="s">
        <v>18</v>
      </c>
      <c r="G2257" s="6">
        <v>333395</v>
      </c>
      <c r="H2257" s="119"/>
    </row>
    <row r="2258" spans="2:8" x14ac:dyDescent="0.25">
      <c r="B2258" s="2" t="s">
        <v>154</v>
      </c>
      <c r="C2258" s="2" t="s">
        <v>383</v>
      </c>
      <c r="D2258" s="2">
        <v>6222</v>
      </c>
      <c r="E2258" s="2" t="s">
        <v>2368</v>
      </c>
      <c r="F2258" s="2" t="s">
        <v>18</v>
      </c>
      <c r="G2258" s="6">
        <v>343813</v>
      </c>
      <c r="H2258" s="119"/>
    </row>
    <row r="2259" spans="2:8" x14ac:dyDescent="0.25">
      <c r="B2259" s="2" t="s">
        <v>154</v>
      </c>
      <c r="C2259" s="2" t="s">
        <v>383</v>
      </c>
      <c r="D2259" s="2">
        <v>6223</v>
      </c>
      <c r="E2259" s="2" t="s">
        <v>2369</v>
      </c>
      <c r="F2259" s="2" t="s">
        <v>18</v>
      </c>
      <c r="G2259" s="6">
        <v>321003</v>
      </c>
      <c r="H2259" s="119"/>
    </row>
    <row r="2260" spans="2:8" x14ac:dyDescent="0.25">
      <c r="B2260" s="2" t="s">
        <v>154</v>
      </c>
      <c r="C2260" s="2" t="s">
        <v>160</v>
      </c>
      <c r="D2260" s="2">
        <v>6224</v>
      </c>
      <c r="E2260" s="2" t="s">
        <v>2370</v>
      </c>
      <c r="F2260" s="2" t="s">
        <v>18</v>
      </c>
      <c r="G2260" s="6">
        <v>6980</v>
      </c>
      <c r="H2260" s="119"/>
    </row>
    <row r="2261" spans="2:8" x14ac:dyDescent="0.25">
      <c r="B2261" s="2" t="s">
        <v>154</v>
      </c>
      <c r="C2261" s="2" t="s">
        <v>160</v>
      </c>
      <c r="D2261" s="2">
        <v>6225</v>
      </c>
      <c r="E2261" s="2" t="s">
        <v>2371</v>
      </c>
      <c r="F2261" s="2" t="s">
        <v>12</v>
      </c>
      <c r="G2261" s="6">
        <v>10767</v>
      </c>
      <c r="H2261" s="119"/>
    </row>
    <row r="2262" spans="2:8" x14ac:dyDescent="0.25">
      <c r="B2262" s="2" t="s">
        <v>154</v>
      </c>
      <c r="C2262" s="2" t="s">
        <v>160</v>
      </c>
      <c r="D2262" s="2">
        <v>6226</v>
      </c>
      <c r="E2262" s="2" t="s">
        <v>2372</v>
      </c>
      <c r="F2262" s="2" t="s">
        <v>18</v>
      </c>
      <c r="G2262" s="6">
        <v>8221</v>
      </c>
      <c r="H2262" s="119"/>
    </row>
    <row r="2263" spans="2:8" x14ac:dyDescent="0.25">
      <c r="B2263" s="2" t="s">
        <v>154</v>
      </c>
      <c r="C2263" s="2" t="s">
        <v>160</v>
      </c>
      <c r="D2263" s="2">
        <v>6227</v>
      </c>
      <c r="E2263" s="2" t="s">
        <v>2373</v>
      </c>
      <c r="F2263" s="2" t="s">
        <v>159</v>
      </c>
      <c r="G2263" s="6">
        <v>35652</v>
      </c>
      <c r="H2263" s="119"/>
    </row>
    <row r="2264" spans="2:8" x14ac:dyDescent="0.25">
      <c r="B2264" s="2" t="s">
        <v>154</v>
      </c>
      <c r="C2264" s="2" t="s">
        <v>160</v>
      </c>
      <c r="D2264" s="2">
        <v>6228</v>
      </c>
      <c r="E2264" s="2" t="s">
        <v>2374</v>
      </c>
      <c r="F2264" s="2" t="s">
        <v>159</v>
      </c>
      <c r="G2264" s="6">
        <v>37093</v>
      </c>
      <c r="H2264" s="119"/>
    </row>
    <row r="2265" spans="2:8" x14ac:dyDescent="0.25">
      <c r="B2265" s="2" t="s">
        <v>154</v>
      </c>
      <c r="C2265" s="2" t="s">
        <v>160</v>
      </c>
      <c r="D2265" s="2">
        <v>6229</v>
      </c>
      <c r="E2265" s="2" t="s">
        <v>2375</v>
      </c>
      <c r="F2265" s="2" t="s">
        <v>18</v>
      </c>
      <c r="G2265" s="6">
        <v>5835</v>
      </c>
      <c r="H2265" s="119"/>
    </row>
    <row r="2266" spans="2:8" x14ac:dyDescent="0.25">
      <c r="B2266" s="2" t="s">
        <v>154</v>
      </c>
      <c r="C2266" s="2" t="s">
        <v>160</v>
      </c>
      <c r="D2266" s="2">
        <v>6230</v>
      </c>
      <c r="E2266" s="2" t="s">
        <v>2376</v>
      </c>
      <c r="F2266" s="2" t="s">
        <v>18</v>
      </c>
      <c r="G2266" s="6">
        <v>4576</v>
      </c>
      <c r="H2266" s="119"/>
    </row>
    <row r="2267" spans="2:8" x14ac:dyDescent="0.25">
      <c r="B2267" s="2" t="s">
        <v>154</v>
      </c>
      <c r="C2267" s="2" t="s">
        <v>160</v>
      </c>
      <c r="D2267" s="2">
        <v>6231</v>
      </c>
      <c r="E2267" s="2" t="s">
        <v>2377</v>
      </c>
      <c r="F2267" s="2" t="s">
        <v>18</v>
      </c>
      <c r="G2267" s="6">
        <v>7417</v>
      </c>
      <c r="H2267" s="119"/>
    </row>
    <row r="2268" spans="2:8" x14ac:dyDescent="0.25">
      <c r="B2268" s="2" t="s">
        <v>154</v>
      </c>
      <c r="C2268" s="2" t="s">
        <v>160</v>
      </c>
      <c r="D2268" s="2">
        <v>6232</v>
      </c>
      <c r="E2268" s="2" t="s">
        <v>2378</v>
      </c>
      <c r="F2268" s="2" t="s">
        <v>159</v>
      </c>
      <c r="G2268" s="6">
        <v>51477</v>
      </c>
      <c r="H2268" s="119"/>
    </row>
    <row r="2269" spans="2:8" x14ac:dyDescent="0.25">
      <c r="B2269" s="2" t="s">
        <v>154</v>
      </c>
      <c r="C2269" s="2" t="s">
        <v>160</v>
      </c>
      <c r="D2269" s="2">
        <v>6233</v>
      </c>
      <c r="E2269" s="2" t="s">
        <v>2379</v>
      </c>
      <c r="F2269" s="2" t="s">
        <v>159</v>
      </c>
      <c r="G2269" s="6">
        <v>43539</v>
      </c>
      <c r="H2269" s="119"/>
    </row>
    <row r="2270" spans="2:8" x14ac:dyDescent="0.25">
      <c r="B2270" s="2" t="s">
        <v>154</v>
      </c>
      <c r="C2270" s="2" t="s">
        <v>160</v>
      </c>
      <c r="D2270" s="2">
        <v>6234</v>
      </c>
      <c r="E2270" s="2" t="s">
        <v>2380</v>
      </c>
      <c r="F2270" s="2" t="s">
        <v>159</v>
      </c>
      <c r="G2270" s="6">
        <v>52251</v>
      </c>
      <c r="H2270" s="119"/>
    </row>
    <row r="2271" spans="2:8" x14ac:dyDescent="0.25">
      <c r="B2271" s="2" t="s">
        <v>154</v>
      </c>
      <c r="C2271" s="2" t="s">
        <v>160</v>
      </c>
      <c r="D2271" s="2">
        <v>6235</v>
      </c>
      <c r="E2271" s="2" t="s">
        <v>2381</v>
      </c>
      <c r="F2271" s="2" t="s">
        <v>18</v>
      </c>
      <c r="G2271" s="6">
        <v>7299</v>
      </c>
      <c r="H2271" s="119"/>
    </row>
    <row r="2272" spans="2:8" x14ac:dyDescent="0.25">
      <c r="B2272" s="2" t="s">
        <v>154</v>
      </c>
      <c r="C2272" s="2" t="s">
        <v>160</v>
      </c>
      <c r="D2272" s="2">
        <v>6236</v>
      </c>
      <c r="E2272" s="2" t="s">
        <v>2382</v>
      </c>
      <c r="F2272" s="2" t="s">
        <v>12</v>
      </c>
      <c r="G2272" s="6">
        <v>23066</v>
      </c>
      <c r="H2272" s="119"/>
    </row>
    <row r="2273" spans="2:8" x14ac:dyDescent="0.25">
      <c r="B2273" s="2" t="s">
        <v>154</v>
      </c>
      <c r="C2273" s="2" t="s">
        <v>160</v>
      </c>
      <c r="D2273" s="2">
        <v>6237</v>
      </c>
      <c r="E2273" s="2" t="s">
        <v>2383</v>
      </c>
      <c r="F2273" s="2" t="s">
        <v>12</v>
      </c>
      <c r="G2273" s="6">
        <v>24277</v>
      </c>
      <c r="H2273" s="119"/>
    </row>
    <row r="2274" spans="2:8" x14ac:dyDescent="0.25">
      <c r="B2274" s="2" t="s">
        <v>154</v>
      </c>
      <c r="C2274" s="2" t="s">
        <v>160</v>
      </c>
      <c r="D2274" s="2">
        <v>6238</v>
      </c>
      <c r="E2274" s="2" t="s">
        <v>2384</v>
      </c>
      <c r="F2274" s="2" t="s">
        <v>12</v>
      </c>
      <c r="G2274" s="6">
        <v>3766</v>
      </c>
      <c r="H2274" s="119"/>
    </row>
    <row r="2275" spans="2:8" x14ac:dyDescent="0.25">
      <c r="B2275" s="2" t="s">
        <v>154</v>
      </c>
      <c r="C2275" s="2" t="s">
        <v>160</v>
      </c>
      <c r="D2275" s="2">
        <v>6239</v>
      </c>
      <c r="E2275" s="2" t="s">
        <v>2385</v>
      </c>
      <c r="F2275" s="2" t="s">
        <v>18</v>
      </c>
      <c r="G2275" s="6">
        <v>66920</v>
      </c>
      <c r="H2275" s="119"/>
    </row>
    <row r="2276" spans="2:8" x14ac:dyDescent="0.25">
      <c r="B2276" s="2" t="s">
        <v>154</v>
      </c>
      <c r="C2276" s="2" t="s">
        <v>2386</v>
      </c>
      <c r="D2276" s="2">
        <v>6240</v>
      </c>
      <c r="E2276" s="2" t="s">
        <v>2387</v>
      </c>
      <c r="F2276" s="2" t="s">
        <v>524</v>
      </c>
      <c r="G2276" s="6">
        <v>7229</v>
      </c>
      <c r="H2276" s="119"/>
    </row>
    <row r="2277" spans="2:8" x14ac:dyDescent="0.25">
      <c r="B2277" s="2" t="s">
        <v>154</v>
      </c>
      <c r="C2277" s="2" t="s">
        <v>2386</v>
      </c>
      <c r="D2277" s="2">
        <v>6241</v>
      </c>
      <c r="E2277" s="2" t="s">
        <v>2388</v>
      </c>
      <c r="F2277" s="2" t="s">
        <v>9</v>
      </c>
      <c r="G2277" s="6">
        <v>166824</v>
      </c>
      <c r="H2277" s="119"/>
    </row>
    <row r="2278" spans="2:8" x14ac:dyDescent="0.25">
      <c r="B2278" s="2" t="s">
        <v>154</v>
      </c>
      <c r="C2278" s="2" t="s">
        <v>2386</v>
      </c>
      <c r="D2278" s="2">
        <v>6242</v>
      </c>
      <c r="E2278" s="2" t="s">
        <v>2389</v>
      </c>
      <c r="F2278" s="2" t="s">
        <v>2390</v>
      </c>
      <c r="G2278" s="6">
        <v>156698312</v>
      </c>
      <c r="H2278" s="119"/>
    </row>
    <row r="2279" spans="2:8" x14ac:dyDescent="0.25">
      <c r="B2279" s="2" t="s">
        <v>154</v>
      </c>
      <c r="C2279" s="2" t="s">
        <v>2386</v>
      </c>
      <c r="D2279" s="2">
        <v>6243</v>
      </c>
      <c r="E2279" s="2" t="s">
        <v>2391</v>
      </c>
      <c r="F2279" s="2" t="s">
        <v>12</v>
      </c>
      <c r="G2279" s="6">
        <v>6267935</v>
      </c>
      <c r="H2279" s="119"/>
    </row>
    <row r="2280" spans="2:8" x14ac:dyDescent="0.25">
      <c r="B2280" s="2" t="s">
        <v>154</v>
      </c>
      <c r="C2280" s="2" t="s">
        <v>2386</v>
      </c>
      <c r="D2280" s="2">
        <v>6244</v>
      </c>
      <c r="E2280" s="2" t="s">
        <v>2392</v>
      </c>
      <c r="F2280" s="2" t="s">
        <v>2390</v>
      </c>
      <c r="G2280" s="6">
        <v>335782096</v>
      </c>
      <c r="H2280" s="119"/>
    </row>
    <row r="2281" spans="2:8" x14ac:dyDescent="0.25">
      <c r="B2281" s="2" t="s">
        <v>154</v>
      </c>
      <c r="C2281" s="2" t="s">
        <v>2386</v>
      </c>
      <c r="D2281" s="2">
        <v>6245</v>
      </c>
      <c r="E2281" s="2" t="s">
        <v>2393</v>
      </c>
      <c r="F2281" s="2" t="s">
        <v>9</v>
      </c>
      <c r="G2281" s="6">
        <v>10648642</v>
      </c>
      <c r="H2281" s="119"/>
    </row>
    <row r="2282" spans="2:8" x14ac:dyDescent="0.25">
      <c r="B2282" s="2" t="s">
        <v>154</v>
      </c>
      <c r="C2282" s="2" t="s">
        <v>225</v>
      </c>
      <c r="D2282" s="2">
        <v>6246</v>
      </c>
      <c r="E2282" s="2" t="s">
        <v>2394</v>
      </c>
      <c r="F2282" s="2" t="s">
        <v>18</v>
      </c>
      <c r="G2282" s="6">
        <v>41415</v>
      </c>
      <c r="H2282" s="119"/>
    </row>
    <row r="2283" spans="2:8" x14ac:dyDescent="0.25">
      <c r="B2283" s="2" t="s">
        <v>154</v>
      </c>
      <c r="C2283" s="2" t="s">
        <v>1422</v>
      </c>
      <c r="D2283" s="2">
        <v>6247</v>
      </c>
      <c r="E2283" s="2" t="s">
        <v>2395</v>
      </c>
      <c r="F2283" s="2" t="s">
        <v>2396</v>
      </c>
      <c r="G2283" s="6">
        <v>1700</v>
      </c>
      <c r="H2283" s="119"/>
    </row>
    <row r="2284" spans="2:8" x14ac:dyDescent="0.25">
      <c r="B2284" s="2" t="s">
        <v>154</v>
      </c>
      <c r="C2284" s="2" t="s">
        <v>1422</v>
      </c>
      <c r="D2284" s="2">
        <v>6249</v>
      </c>
      <c r="E2284" s="2" t="s">
        <v>2397</v>
      </c>
      <c r="F2284" s="2" t="s">
        <v>2396</v>
      </c>
      <c r="G2284" s="6">
        <v>1601</v>
      </c>
      <c r="H2284" s="119"/>
    </row>
    <row r="2285" spans="2:8" x14ac:dyDescent="0.25">
      <c r="B2285" s="2" t="s">
        <v>154</v>
      </c>
      <c r="C2285" s="2" t="s">
        <v>1422</v>
      </c>
      <c r="D2285" s="2">
        <v>6250</v>
      </c>
      <c r="E2285" s="2" t="s">
        <v>2398</v>
      </c>
      <c r="F2285" s="2" t="s">
        <v>2396</v>
      </c>
      <c r="G2285" s="6">
        <v>2414</v>
      </c>
      <c r="H2285" s="119"/>
    </row>
    <row r="2286" spans="2:8" x14ac:dyDescent="0.25">
      <c r="B2286" s="2" t="s">
        <v>154</v>
      </c>
      <c r="C2286" s="2" t="s">
        <v>1422</v>
      </c>
      <c r="D2286" s="2">
        <v>6251</v>
      </c>
      <c r="E2286" s="2" t="s">
        <v>2399</v>
      </c>
      <c r="F2286" s="2" t="s">
        <v>2396</v>
      </c>
      <c r="G2286" s="6">
        <v>2183</v>
      </c>
      <c r="H2286" s="119"/>
    </row>
    <row r="2287" spans="2:8" x14ac:dyDescent="0.25">
      <c r="B2287" s="2" t="s">
        <v>154</v>
      </c>
      <c r="C2287" s="2" t="s">
        <v>2313</v>
      </c>
      <c r="D2287" s="2">
        <v>6252</v>
      </c>
      <c r="E2287" s="2" t="s">
        <v>2400</v>
      </c>
      <c r="F2287" s="2" t="s">
        <v>18</v>
      </c>
      <c r="G2287" s="6">
        <v>9041</v>
      </c>
      <c r="H2287" s="119"/>
    </row>
    <row r="2288" spans="2:8" x14ac:dyDescent="0.25">
      <c r="B2288" s="2" t="s">
        <v>154</v>
      </c>
      <c r="C2288" s="2" t="s">
        <v>1371</v>
      </c>
      <c r="D2288" s="2">
        <v>6253</v>
      </c>
      <c r="E2288" s="2" t="s">
        <v>2401</v>
      </c>
      <c r="F2288" s="2" t="s">
        <v>12</v>
      </c>
      <c r="G2288" s="6">
        <v>471339</v>
      </c>
      <c r="H2288" s="119"/>
    </row>
    <row r="2289" spans="2:8" x14ac:dyDescent="0.25">
      <c r="B2289" s="2" t="s">
        <v>154</v>
      </c>
      <c r="C2289" s="2" t="s">
        <v>1371</v>
      </c>
      <c r="D2289" s="2">
        <v>6254</v>
      </c>
      <c r="E2289" s="2" t="s">
        <v>2402</v>
      </c>
      <c r="F2289" s="2" t="s">
        <v>12</v>
      </c>
      <c r="G2289" s="6">
        <v>469313</v>
      </c>
      <c r="H2289" s="119"/>
    </row>
    <row r="2290" spans="2:8" x14ac:dyDescent="0.25">
      <c r="B2290" s="2" t="s">
        <v>154</v>
      </c>
      <c r="C2290" s="2" t="s">
        <v>1371</v>
      </c>
      <c r="D2290" s="2">
        <v>6255</v>
      </c>
      <c r="E2290" s="2" t="s">
        <v>2403</v>
      </c>
      <c r="F2290" s="2" t="s">
        <v>9</v>
      </c>
      <c r="G2290" s="6">
        <v>94051</v>
      </c>
      <c r="H2290" s="119"/>
    </row>
    <row r="2291" spans="2:8" x14ac:dyDescent="0.25">
      <c r="B2291" s="2" t="s">
        <v>154</v>
      </c>
      <c r="C2291" s="2" t="s">
        <v>1371</v>
      </c>
      <c r="D2291" s="2">
        <v>6256</v>
      </c>
      <c r="E2291" s="2" t="s">
        <v>2404</v>
      </c>
      <c r="F2291" s="2" t="s">
        <v>9</v>
      </c>
      <c r="G2291" s="6">
        <v>94060</v>
      </c>
      <c r="H2291" s="119"/>
    </row>
    <row r="2292" spans="2:8" x14ac:dyDescent="0.25">
      <c r="B2292" s="2" t="s">
        <v>154</v>
      </c>
      <c r="C2292" s="2" t="s">
        <v>1371</v>
      </c>
      <c r="D2292" s="2">
        <v>6257</v>
      </c>
      <c r="E2292" s="2" t="s">
        <v>2405</v>
      </c>
      <c r="F2292" s="2" t="s">
        <v>9</v>
      </c>
      <c r="G2292" s="6">
        <v>66415</v>
      </c>
      <c r="H2292" s="119"/>
    </row>
    <row r="2293" spans="2:8" x14ac:dyDescent="0.25">
      <c r="B2293" s="2" t="s">
        <v>154</v>
      </c>
      <c r="C2293" s="2" t="s">
        <v>1371</v>
      </c>
      <c r="D2293" s="2">
        <v>6258</v>
      </c>
      <c r="E2293" s="2" t="s">
        <v>2406</v>
      </c>
      <c r="F2293" s="2" t="s">
        <v>9</v>
      </c>
      <c r="G2293" s="6">
        <v>66001</v>
      </c>
      <c r="H2293" s="119"/>
    </row>
    <row r="2294" spans="2:8" x14ac:dyDescent="0.25">
      <c r="B2294" s="2" t="s">
        <v>154</v>
      </c>
      <c r="C2294" s="2" t="s">
        <v>1371</v>
      </c>
      <c r="D2294" s="2">
        <v>6259</v>
      </c>
      <c r="E2294" s="2" t="s">
        <v>2407</v>
      </c>
      <c r="F2294" s="2" t="s">
        <v>9</v>
      </c>
      <c r="G2294" s="6">
        <v>390450</v>
      </c>
      <c r="H2294" s="119"/>
    </row>
    <row r="2295" spans="2:8" x14ac:dyDescent="0.25">
      <c r="B2295" s="2" t="s">
        <v>154</v>
      </c>
      <c r="C2295" s="2" t="s">
        <v>1371</v>
      </c>
      <c r="D2295" s="2">
        <v>6260</v>
      </c>
      <c r="E2295" s="2" t="s">
        <v>2408</v>
      </c>
      <c r="F2295" s="2" t="s">
        <v>9</v>
      </c>
      <c r="G2295" s="6">
        <v>403016</v>
      </c>
      <c r="H2295" s="119"/>
    </row>
    <row r="2296" spans="2:8" x14ac:dyDescent="0.25">
      <c r="B2296" s="2" t="s">
        <v>154</v>
      </c>
      <c r="C2296" s="2" t="s">
        <v>1371</v>
      </c>
      <c r="D2296" s="2">
        <v>6261</v>
      </c>
      <c r="E2296" s="2" t="s">
        <v>2409</v>
      </c>
      <c r="F2296" s="2" t="s">
        <v>9</v>
      </c>
      <c r="G2296" s="6">
        <v>96317</v>
      </c>
      <c r="H2296" s="119"/>
    </row>
    <row r="2297" spans="2:8" x14ac:dyDescent="0.25">
      <c r="B2297" s="2" t="s">
        <v>154</v>
      </c>
      <c r="C2297" s="2" t="s">
        <v>564</v>
      </c>
      <c r="D2297" s="2">
        <v>6262</v>
      </c>
      <c r="E2297" s="2" t="s">
        <v>2410</v>
      </c>
      <c r="F2297" s="2" t="s">
        <v>18</v>
      </c>
      <c r="G2297" s="6">
        <v>30237</v>
      </c>
      <c r="H2297" s="119"/>
    </row>
    <row r="2298" spans="2:8" x14ac:dyDescent="0.25">
      <c r="B2298" s="2" t="s">
        <v>154</v>
      </c>
      <c r="C2298" s="2" t="s">
        <v>564</v>
      </c>
      <c r="D2298" s="2">
        <v>6263</v>
      </c>
      <c r="E2298" s="2" t="s">
        <v>2411</v>
      </c>
      <c r="F2298" s="2" t="s">
        <v>18</v>
      </c>
      <c r="G2298" s="6">
        <v>8741</v>
      </c>
      <c r="H2298" s="119"/>
    </row>
    <row r="2299" spans="2:8" x14ac:dyDescent="0.25">
      <c r="B2299" s="2" t="s">
        <v>154</v>
      </c>
      <c r="C2299" s="2" t="s">
        <v>1422</v>
      </c>
      <c r="D2299" s="2">
        <v>6264</v>
      </c>
      <c r="E2299" s="2" t="s">
        <v>2412</v>
      </c>
      <c r="F2299" s="2" t="s">
        <v>9</v>
      </c>
      <c r="G2299" s="6">
        <v>8608</v>
      </c>
      <c r="H2299" s="119"/>
    </row>
    <row r="2300" spans="2:8" x14ac:dyDescent="0.25">
      <c r="B2300" s="2" t="s">
        <v>154</v>
      </c>
      <c r="C2300" s="2" t="s">
        <v>564</v>
      </c>
      <c r="D2300" s="2">
        <v>6265</v>
      </c>
      <c r="E2300" s="2" t="s">
        <v>2413</v>
      </c>
      <c r="F2300" s="2" t="s">
        <v>18</v>
      </c>
      <c r="G2300" s="6">
        <v>12160</v>
      </c>
      <c r="H2300" s="119"/>
    </row>
    <row r="2301" spans="2:8" x14ac:dyDescent="0.25">
      <c r="B2301" s="2" t="s">
        <v>154</v>
      </c>
      <c r="C2301" s="2" t="s">
        <v>564</v>
      </c>
      <c r="D2301" s="2">
        <v>6266</v>
      </c>
      <c r="E2301" s="2" t="s">
        <v>2414</v>
      </c>
      <c r="F2301" s="2" t="s">
        <v>18</v>
      </c>
      <c r="G2301" s="6">
        <v>15987</v>
      </c>
      <c r="H2301" s="119"/>
    </row>
    <row r="2302" spans="2:8" x14ac:dyDescent="0.25">
      <c r="B2302" s="2" t="s">
        <v>154</v>
      </c>
      <c r="C2302" s="2" t="s">
        <v>1191</v>
      </c>
      <c r="D2302" s="2">
        <v>6267</v>
      </c>
      <c r="E2302" s="2" t="s">
        <v>2415</v>
      </c>
      <c r="F2302" s="2" t="s">
        <v>9</v>
      </c>
      <c r="G2302" s="6">
        <v>1762879</v>
      </c>
      <c r="H2302" s="119"/>
    </row>
    <row r="2303" spans="2:8" x14ac:dyDescent="0.25">
      <c r="B2303" s="2" t="s">
        <v>154</v>
      </c>
      <c r="C2303" s="2" t="s">
        <v>1191</v>
      </c>
      <c r="D2303" s="2">
        <v>6268</v>
      </c>
      <c r="E2303" s="2" t="s">
        <v>2416</v>
      </c>
      <c r="F2303" s="2" t="s">
        <v>9</v>
      </c>
      <c r="G2303" s="6">
        <v>316633</v>
      </c>
      <c r="H2303" s="119"/>
    </row>
    <row r="2304" spans="2:8" x14ac:dyDescent="0.25">
      <c r="B2304" s="2" t="s">
        <v>154</v>
      </c>
      <c r="C2304" s="2" t="s">
        <v>193</v>
      </c>
      <c r="D2304" s="2">
        <v>6269</v>
      </c>
      <c r="E2304" s="2" t="s">
        <v>2417</v>
      </c>
      <c r="F2304" s="2" t="s">
        <v>18</v>
      </c>
      <c r="G2304" s="6">
        <v>38100</v>
      </c>
      <c r="H2304" s="119"/>
    </row>
    <row r="2305" spans="2:8" x14ac:dyDescent="0.25">
      <c r="B2305" s="2" t="s">
        <v>154</v>
      </c>
      <c r="C2305" s="2" t="s">
        <v>1191</v>
      </c>
      <c r="D2305" s="2">
        <v>6270</v>
      </c>
      <c r="E2305" s="2" t="s">
        <v>2418</v>
      </c>
      <c r="F2305" s="2" t="s">
        <v>12</v>
      </c>
      <c r="G2305" s="6">
        <v>243721</v>
      </c>
      <c r="H2305" s="119"/>
    </row>
    <row r="2306" spans="2:8" x14ac:dyDescent="0.25">
      <c r="B2306" s="2" t="s">
        <v>154</v>
      </c>
      <c r="C2306" s="2" t="s">
        <v>1371</v>
      </c>
      <c r="D2306" s="2">
        <v>6271</v>
      </c>
      <c r="E2306" s="2" t="s">
        <v>2419</v>
      </c>
      <c r="F2306" s="2" t="s">
        <v>9</v>
      </c>
      <c r="G2306" s="6">
        <v>67014</v>
      </c>
      <c r="H2306" s="119"/>
    </row>
    <row r="2307" spans="2:8" x14ac:dyDescent="0.25">
      <c r="B2307" s="2" t="s">
        <v>154</v>
      </c>
      <c r="C2307" s="2" t="s">
        <v>1422</v>
      </c>
      <c r="D2307" s="2">
        <v>6272</v>
      </c>
      <c r="E2307" s="2" t="s">
        <v>2420</v>
      </c>
      <c r="F2307" s="2" t="s">
        <v>1425</v>
      </c>
      <c r="G2307" s="6">
        <v>2751</v>
      </c>
      <c r="H2307" s="119"/>
    </row>
    <row r="2308" spans="2:8" x14ac:dyDescent="0.25">
      <c r="B2308" s="2" t="s">
        <v>154</v>
      </c>
      <c r="C2308" s="2" t="s">
        <v>1422</v>
      </c>
      <c r="D2308" s="2">
        <v>6273</v>
      </c>
      <c r="E2308" s="2" t="s">
        <v>2421</v>
      </c>
      <c r="F2308" s="2" t="s">
        <v>1425</v>
      </c>
      <c r="G2308" s="6">
        <v>962</v>
      </c>
      <c r="H2308" s="119"/>
    </row>
    <row r="2309" spans="2:8" x14ac:dyDescent="0.25">
      <c r="B2309" s="2" t="s">
        <v>154</v>
      </c>
      <c r="C2309" s="2" t="s">
        <v>1422</v>
      </c>
      <c r="D2309" s="2">
        <v>6274</v>
      </c>
      <c r="E2309" s="2" t="s">
        <v>2422</v>
      </c>
      <c r="F2309" s="2" t="s">
        <v>524</v>
      </c>
      <c r="G2309" s="6">
        <v>21158</v>
      </c>
      <c r="H2309" s="119"/>
    </row>
    <row r="2310" spans="2:8" x14ac:dyDescent="0.25">
      <c r="B2310" s="2" t="s">
        <v>154</v>
      </c>
      <c r="C2310" s="2" t="s">
        <v>1191</v>
      </c>
      <c r="D2310" s="2">
        <v>6275</v>
      </c>
      <c r="E2310" s="2" t="s">
        <v>2423</v>
      </c>
      <c r="F2310" s="2" t="s">
        <v>12</v>
      </c>
      <c r="G2310" s="6">
        <v>32852</v>
      </c>
      <c r="H2310" s="119"/>
    </row>
    <row r="2311" spans="2:8" x14ac:dyDescent="0.25">
      <c r="B2311" s="2" t="s">
        <v>154</v>
      </c>
      <c r="C2311" s="2" t="s">
        <v>1191</v>
      </c>
      <c r="D2311" s="2">
        <v>6276</v>
      </c>
      <c r="E2311" s="2" t="s">
        <v>2424</v>
      </c>
      <c r="F2311" s="2" t="s">
        <v>12</v>
      </c>
      <c r="G2311" s="6">
        <v>38564</v>
      </c>
      <c r="H2311" s="119"/>
    </row>
    <row r="2312" spans="2:8" x14ac:dyDescent="0.25">
      <c r="B2312" s="2" t="s">
        <v>154</v>
      </c>
      <c r="C2312" s="2" t="s">
        <v>1191</v>
      </c>
      <c r="D2312" s="2">
        <v>6277</v>
      </c>
      <c r="E2312" s="2" t="s">
        <v>2425</v>
      </c>
      <c r="F2312" s="2" t="s">
        <v>159</v>
      </c>
      <c r="G2312" s="6">
        <v>501872</v>
      </c>
      <c r="H2312" s="119"/>
    </row>
    <row r="2313" spans="2:8" x14ac:dyDescent="0.25">
      <c r="B2313" s="2" t="s">
        <v>154</v>
      </c>
      <c r="C2313" s="2" t="s">
        <v>1191</v>
      </c>
      <c r="D2313" s="2">
        <v>6278</v>
      </c>
      <c r="E2313" s="2" t="s">
        <v>2426</v>
      </c>
      <c r="F2313" s="2" t="s">
        <v>12</v>
      </c>
      <c r="G2313" s="6">
        <v>38314</v>
      </c>
      <c r="H2313" s="119"/>
    </row>
    <row r="2314" spans="2:8" x14ac:dyDescent="0.25">
      <c r="B2314" s="2" t="s">
        <v>154</v>
      </c>
      <c r="C2314" s="2" t="s">
        <v>1191</v>
      </c>
      <c r="D2314" s="2">
        <v>6279</v>
      </c>
      <c r="E2314" s="2" t="s">
        <v>2427</v>
      </c>
      <c r="F2314" s="2" t="s">
        <v>12</v>
      </c>
      <c r="G2314" s="6">
        <v>35532</v>
      </c>
      <c r="H2314" s="119"/>
    </row>
    <row r="2315" spans="2:8" x14ac:dyDescent="0.25">
      <c r="B2315" s="2" t="s">
        <v>154</v>
      </c>
      <c r="C2315" s="2" t="s">
        <v>1191</v>
      </c>
      <c r="D2315" s="2">
        <v>6280</v>
      </c>
      <c r="E2315" s="2" t="s">
        <v>2428</v>
      </c>
      <c r="F2315" s="2" t="s">
        <v>18</v>
      </c>
      <c r="G2315" s="6">
        <v>113573</v>
      </c>
      <c r="H2315" s="119"/>
    </row>
    <row r="2316" spans="2:8" x14ac:dyDescent="0.25">
      <c r="B2316" s="2" t="s">
        <v>154</v>
      </c>
      <c r="C2316" s="2" t="s">
        <v>1191</v>
      </c>
      <c r="D2316" s="2">
        <v>6281</v>
      </c>
      <c r="E2316" s="2" t="s">
        <v>2429</v>
      </c>
      <c r="F2316" s="2" t="s">
        <v>18</v>
      </c>
      <c r="G2316" s="6">
        <v>49583</v>
      </c>
      <c r="H2316" s="119"/>
    </row>
    <row r="2317" spans="2:8" x14ac:dyDescent="0.25">
      <c r="B2317" s="2" t="s">
        <v>154</v>
      </c>
      <c r="C2317" s="2" t="s">
        <v>1191</v>
      </c>
      <c r="D2317" s="2">
        <v>6282</v>
      </c>
      <c r="E2317" s="2" t="s">
        <v>2430</v>
      </c>
      <c r="F2317" s="2" t="s">
        <v>18</v>
      </c>
      <c r="G2317" s="6">
        <v>56929</v>
      </c>
      <c r="H2317" s="119"/>
    </row>
    <row r="2318" spans="2:8" x14ac:dyDescent="0.25">
      <c r="B2318" s="2" t="s">
        <v>154</v>
      </c>
      <c r="C2318" s="2" t="s">
        <v>1191</v>
      </c>
      <c r="D2318" s="2">
        <v>6283</v>
      </c>
      <c r="E2318" s="2" t="s">
        <v>2431</v>
      </c>
      <c r="F2318" s="2" t="s">
        <v>18</v>
      </c>
      <c r="G2318" s="6">
        <v>103123</v>
      </c>
      <c r="H2318" s="119"/>
    </row>
    <row r="2319" spans="2:8" x14ac:dyDescent="0.25">
      <c r="B2319" s="2" t="s">
        <v>154</v>
      </c>
      <c r="C2319" s="2" t="s">
        <v>1191</v>
      </c>
      <c r="D2319" s="2">
        <v>6284</v>
      </c>
      <c r="E2319" s="2" t="s">
        <v>2432</v>
      </c>
      <c r="F2319" s="2" t="s">
        <v>18</v>
      </c>
      <c r="G2319" s="6">
        <v>49699</v>
      </c>
      <c r="H2319" s="119"/>
    </row>
    <row r="2320" spans="2:8" x14ac:dyDescent="0.25">
      <c r="B2320" s="2" t="s">
        <v>154</v>
      </c>
      <c r="C2320" s="2" t="s">
        <v>1191</v>
      </c>
      <c r="D2320" s="2">
        <v>6285</v>
      </c>
      <c r="E2320" s="2" t="s">
        <v>2433</v>
      </c>
      <c r="F2320" s="2" t="s">
        <v>159</v>
      </c>
      <c r="G2320" s="6">
        <v>500490</v>
      </c>
      <c r="H2320" s="119"/>
    </row>
    <row r="2321" spans="2:8" x14ac:dyDescent="0.25">
      <c r="B2321" s="2" t="s">
        <v>154</v>
      </c>
      <c r="C2321" s="2" t="s">
        <v>1191</v>
      </c>
      <c r="D2321" s="2">
        <v>6286</v>
      </c>
      <c r="E2321" s="2" t="s">
        <v>2434</v>
      </c>
      <c r="F2321" s="2" t="s">
        <v>18</v>
      </c>
      <c r="G2321" s="6">
        <v>67080</v>
      </c>
      <c r="H2321" s="119"/>
    </row>
    <row r="2322" spans="2:8" x14ac:dyDescent="0.25">
      <c r="B2322" s="2" t="s">
        <v>154</v>
      </c>
      <c r="C2322" s="2" t="s">
        <v>1191</v>
      </c>
      <c r="D2322" s="2">
        <v>6287</v>
      </c>
      <c r="E2322" s="2" t="s">
        <v>2435</v>
      </c>
      <c r="F2322" s="2" t="s">
        <v>12</v>
      </c>
      <c r="G2322" s="6">
        <v>19161</v>
      </c>
      <c r="H2322" s="119"/>
    </row>
    <row r="2323" spans="2:8" x14ac:dyDescent="0.25">
      <c r="B2323" s="2" t="s">
        <v>154</v>
      </c>
      <c r="C2323" s="2" t="s">
        <v>1191</v>
      </c>
      <c r="D2323" s="2">
        <v>6288</v>
      </c>
      <c r="E2323" s="2" t="s">
        <v>2436</v>
      </c>
      <c r="F2323" s="2" t="s">
        <v>12</v>
      </c>
      <c r="G2323" s="6">
        <v>14390</v>
      </c>
      <c r="H2323" s="119"/>
    </row>
    <row r="2324" spans="2:8" x14ac:dyDescent="0.25">
      <c r="B2324" s="2" t="s">
        <v>154</v>
      </c>
      <c r="C2324" s="2" t="s">
        <v>1191</v>
      </c>
      <c r="D2324" s="2">
        <v>6289</v>
      </c>
      <c r="E2324" s="2" t="s">
        <v>2437</v>
      </c>
      <c r="F2324" s="2" t="s">
        <v>12</v>
      </c>
      <c r="G2324" s="6">
        <v>20184</v>
      </c>
      <c r="H2324" s="119"/>
    </row>
    <row r="2325" spans="2:8" x14ac:dyDescent="0.25">
      <c r="B2325" s="2" t="s">
        <v>154</v>
      </c>
      <c r="C2325" s="2" t="s">
        <v>1191</v>
      </c>
      <c r="D2325" s="2">
        <v>6290</v>
      </c>
      <c r="E2325" s="2" t="s">
        <v>2438</v>
      </c>
      <c r="F2325" s="2" t="s">
        <v>524</v>
      </c>
      <c r="G2325" s="6">
        <v>18188</v>
      </c>
      <c r="H2325" s="119"/>
    </row>
    <row r="2326" spans="2:8" x14ac:dyDescent="0.25">
      <c r="B2326" s="2" t="s">
        <v>154</v>
      </c>
      <c r="C2326" s="2" t="s">
        <v>1191</v>
      </c>
      <c r="D2326" s="2">
        <v>6291</v>
      </c>
      <c r="E2326" s="2" t="s">
        <v>2439</v>
      </c>
      <c r="F2326" s="2" t="s">
        <v>12</v>
      </c>
      <c r="G2326" s="6">
        <v>11995</v>
      </c>
      <c r="H2326" s="119"/>
    </row>
    <row r="2327" spans="2:8" x14ac:dyDescent="0.25">
      <c r="B2327" s="2" t="s">
        <v>154</v>
      </c>
      <c r="C2327" s="2" t="s">
        <v>1191</v>
      </c>
      <c r="D2327" s="2">
        <v>6292</v>
      </c>
      <c r="E2327" s="2" t="s">
        <v>2440</v>
      </c>
      <c r="F2327" s="2" t="s">
        <v>524</v>
      </c>
      <c r="G2327" s="6">
        <v>14274</v>
      </c>
      <c r="H2327" s="119"/>
    </row>
    <row r="2328" spans="2:8" x14ac:dyDescent="0.25">
      <c r="B2328" s="2" t="s">
        <v>154</v>
      </c>
      <c r="C2328" s="2" t="s">
        <v>1191</v>
      </c>
      <c r="D2328" s="2">
        <v>6293</v>
      </c>
      <c r="E2328" s="2" t="s">
        <v>2441</v>
      </c>
      <c r="F2328" s="2" t="s">
        <v>524</v>
      </c>
      <c r="G2328" s="6">
        <v>3010</v>
      </c>
      <c r="H2328" s="119"/>
    </row>
    <row r="2329" spans="2:8" x14ac:dyDescent="0.25">
      <c r="B2329" s="2" t="s">
        <v>154</v>
      </c>
      <c r="C2329" s="2" t="s">
        <v>1191</v>
      </c>
      <c r="D2329" s="2">
        <v>6294</v>
      </c>
      <c r="E2329" s="2" t="s">
        <v>2442</v>
      </c>
      <c r="F2329" s="2" t="s">
        <v>12</v>
      </c>
      <c r="G2329" s="6">
        <v>28593</v>
      </c>
      <c r="H2329" s="119"/>
    </row>
    <row r="2330" spans="2:8" x14ac:dyDescent="0.25">
      <c r="B2330" s="2" t="s">
        <v>154</v>
      </c>
      <c r="C2330" s="2" t="s">
        <v>1191</v>
      </c>
      <c r="D2330" s="2">
        <v>6295</v>
      </c>
      <c r="E2330" s="2" t="s">
        <v>2443</v>
      </c>
      <c r="F2330" s="2" t="s">
        <v>12</v>
      </c>
      <c r="G2330" s="6">
        <v>28553</v>
      </c>
      <c r="H2330" s="119"/>
    </row>
    <row r="2331" spans="2:8" x14ac:dyDescent="0.25">
      <c r="B2331" s="2" t="s">
        <v>154</v>
      </c>
      <c r="C2331" s="2" t="s">
        <v>1191</v>
      </c>
      <c r="D2331" s="2">
        <v>6296</v>
      </c>
      <c r="E2331" s="2" t="s">
        <v>2444</v>
      </c>
      <c r="F2331" s="2" t="s">
        <v>12</v>
      </c>
      <c r="G2331" s="6">
        <v>42493</v>
      </c>
      <c r="H2331" s="119"/>
    </row>
    <row r="2332" spans="2:8" x14ac:dyDescent="0.25">
      <c r="B2332" s="2" t="s">
        <v>154</v>
      </c>
      <c r="C2332" s="2" t="s">
        <v>1191</v>
      </c>
      <c r="D2332" s="2">
        <v>6297</v>
      </c>
      <c r="E2332" s="2" t="s">
        <v>2445</v>
      </c>
      <c r="F2332" s="2" t="s">
        <v>159</v>
      </c>
      <c r="G2332" s="6">
        <v>538376</v>
      </c>
      <c r="H2332" s="119"/>
    </row>
    <row r="2333" spans="2:8" x14ac:dyDescent="0.25">
      <c r="B2333" s="2" t="s">
        <v>154</v>
      </c>
      <c r="C2333" s="2" t="s">
        <v>1191</v>
      </c>
      <c r="D2333" s="2">
        <v>6298</v>
      </c>
      <c r="E2333" s="2" t="s">
        <v>2446</v>
      </c>
      <c r="F2333" s="2" t="s">
        <v>159</v>
      </c>
      <c r="G2333" s="6">
        <v>472485</v>
      </c>
      <c r="H2333" s="119"/>
    </row>
    <row r="2334" spans="2:8" x14ac:dyDescent="0.25">
      <c r="B2334" s="2" t="s">
        <v>154</v>
      </c>
      <c r="C2334" s="2" t="s">
        <v>1191</v>
      </c>
      <c r="D2334" s="2">
        <v>6299</v>
      </c>
      <c r="E2334" s="2" t="s">
        <v>2447</v>
      </c>
      <c r="F2334" s="2" t="s">
        <v>159</v>
      </c>
      <c r="G2334" s="6">
        <v>456417</v>
      </c>
      <c r="H2334" s="119"/>
    </row>
    <row r="2335" spans="2:8" x14ac:dyDescent="0.25">
      <c r="B2335" s="2" t="s">
        <v>154</v>
      </c>
      <c r="C2335" s="2" t="s">
        <v>1191</v>
      </c>
      <c r="D2335" s="2">
        <v>6300</v>
      </c>
      <c r="E2335" s="2" t="s">
        <v>2448</v>
      </c>
      <c r="F2335" s="2" t="s">
        <v>159</v>
      </c>
      <c r="G2335" s="6">
        <v>525381</v>
      </c>
      <c r="H2335" s="119"/>
    </row>
    <row r="2336" spans="2:8" x14ac:dyDescent="0.25">
      <c r="B2336" s="2" t="s">
        <v>154</v>
      </c>
      <c r="C2336" s="2" t="s">
        <v>1191</v>
      </c>
      <c r="D2336" s="2">
        <v>6301</v>
      </c>
      <c r="E2336" s="2" t="s">
        <v>2449</v>
      </c>
      <c r="F2336" s="2" t="s">
        <v>159</v>
      </c>
      <c r="G2336" s="6">
        <v>744496</v>
      </c>
      <c r="H2336" s="119"/>
    </row>
    <row r="2337" spans="2:8" x14ac:dyDescent="0.25">
      <c r="B2337" s="2" t="s">
        <v>154</v>
      </c>
      <c r="C2337" s="2" t="s">
        <v>1191</v>
      </c>
      <c r="D2337" s="2">
        <v>6302</v>
      </c>
      <c r="E2337" s="2" t="s">
        <v>2450</v>
      </c>
      <c r="F2337" s="2" t="s">
        <v>159</v>
      </c>
      <c r="G2337" s="6">
        <v>727457</v>
      </c>
      <c r="H2337" s="119"/>
    </row>
    <row r="2338" spans="2:8" x14ac:dyDescent="0.25">
      <c r="B2338" s="2" t="s">
        <v>154</v>
      </c>
      <c r="C2338" s="2" t="s">
        <v>542</v>
      </c>
      <c r="D2338" s="2">
        <v>6303</v>
      </c>
      <c r="E2338" s="2" t="s">
        <v>2451</v>
      </c>
      <c r="F2338" s="2" t="s">
        <v>18</v>
      </c>
      <c r="G2338" s="6">
        <v>4501</v>
      </c>
      <c r="H2338" s="119"/>
    </row>
    <row r="2339" spans="2:8" x14ac:dyDescent="0.25">
      <c r="B2339" s="2" t="s">
        <v>154</v>
      </c>
      <c r="C2339" s="2" t="s">
        <v>1058</v>
      </c>
      <c r="D2339" s="2">
        <v>6304</v>
      </c>
      <c r="E2339" s="2" t="s">
        <v>2452</v>
      </c>
      <c r="F2339" s="2" t="s">
        <v>18</v>
      </c>
      <c r="G2339" s="6">
        <v>4929</v>
      </c>
      <c r="H2339" s="119"/>
    </row>
    <row r="2340" spans="2:8" x14ac:dyDescent="0.25">
      <c r="B2340" s="2" t="s">
        <v>154</v>
      </c>
      <c r="C2340" s="2" t="s">
        <v>1058</v>
      </c>
      <c r="D2340" s="2">
        <v>6305</v>
      </c>
      <c r="E2340" s="2" t="s">
        <v>2453</v>
      </c>
      <c r="F2340" s="2" t="s">
        <v>18</v>
      </c>
      <c r="G2340" s="6">
        <v>31828</v>
      </c>
      <c r="H2340" s="119"/>
    </row>
    <row r="2341" spans="2:8" x14ac:dyDescent="0.25">
      <c r="B2341" s="2" t="s">
        <v>154</v>
      </c>
      <c r="C2341" s="2" t="s">
        <v>1058</v>
      </c>
      <c r="D2341" s="2">
        <v>6306</v>
      </c>
      <c r="E2341" s="2" t="s">
        <v>2454</v>
      </c>
      <c r="F2341" s="2" t="s">
        <v>12</v>
      </c>
      <c r="G2341" s="6">
        <v>6557</v>
      </c>
      <c r="H2341" s="119"/>
    </row>
    <row r="2342" spans="2:8" x14ac:dyDescent="0.25">
      <c r="B2342" s="2" t="s">
        <v>154</v>
      </c>
      <c r="C2342" s="2" t="s">
        <v>542</v>
      </c>
      <c r="D2342" s="2">
        <v>6307</v>
      </c>
      <c r="E2342" s="2" t="s">
        <v>2455</v>
      </c>
      <c r="F2342" s="2" t="s">
        <v>18</v>
      </c>
      <c r="G2342" s="6">
        <v>1499</v>
      </c>
      <c r="H2342" s="119"/>
    </row>
    <row r="2343" spans="2:8" x14ac:dyDescent="0.25">
      <c r="B2343" s="2" t="s">
        <v>154</v>
      </c>
      <c r="C2343" s="2" t="s">
        <v>1058</v>
      </c>
      <c r="D2343" s="2">
        <v>6308</v>
      </c>
      <c r="E2343" s="2" t="s">
        <v>1362</v>
      </c>
      <c r="F2343" s="2" t="s">
        <v>18</v>
      </c>
      <c r="G2343" s="6">
        <v>2851</v>
      </c>
      <c r="H2343" s="119"/>
    </row>
    <row r="2344" spans="2:8" x14ac:dyDescent="0.25">
      <c r="B2344" s="2" t="s">
        <v>154</v>
      </c>
      <c r="C2344" s="2" t="s">
        <v>693</v>
      </c>
      <c r="D2344" s="2">
        <v>6309</v>
      </c>
      <c r="E2344" s="2" t="s">
        <v>2456</v>
      </c>
      <c r="F2344" s="2" t="s">
        <v>18</v>
      </c>
      <c r="G2344" s="6">
        <v>10568</v>
      </c>
      <c r="H2344" s="119"/>
    </row>
    <row r="2345" spans="2:8" x14ac:dyDescent="0.25">
      <c r="B2345" s="2" t="s">
        <v>154</v>
      </c>
      <c r="C2345" s="2" t="s">
        <v>1058</v>
      </c>
      <c r="D2345" s="2">
        <v>6310</v>
      </c>
      <c r="E2345" s="2" t="s">
        <v>2457</v>
      </c>
      <c r="F2345" s="2" t="s">
        <v>524</v>
      </c>
      <c r="G2345" s="6">
        <v>1937</v>
      </c>
      <c r="H2345" s="119"/>
    </row>
    <row r="2346" spans="2:8" x14ac:dyDescent="0.25">
      <c r="B2346" s="2" t="s">
        <v>2458</v>
      </c>
      <c r="C2346" s="2" t="s">
        <v>538</v>
      </c>
      <c r="D2346" s="2">
        <v>6311</v>
      </c>
      <c r="E2346" s="2" t="s">
        <v>2459</v>
      </c>
      <c r="F2346" s="2" t="s">
        <v>18</v>
      </c>
      <c r="G2346" s="6">
        <v>292577</v>
      </c>
      <c r="H2346" s="119">
        <v>42579</v>
      </c>
    </row>
    <row r="2347" spans="2:8" x14ac:dyDescent="0.25">
      <c r="B2347" s="2" t="s">
        <v>2458</v>
      </c>
      <c r="C2347" s="2" t="s">
        <v>538</v>
      </c>
      <c r="D2347" s="2">
        <v>6312</v>
      </c>
      <c r="E2347" s="2" t="s">
        <v>2460</v>
      </c>
      <c r="F2347" s="2" t="s">
        <v>18</v>
      </c>
      <c r="G2347" s="6">
        <v>664097</v>
      </c>
      <c r="H2347" s="119">
        <v>42579</v>
      </c>
    </row>
    <row r="2348" spans="2:8" x14ac:dyDescent="0.25">
      <c r="B2348" s="2" t="s">
        <v>2458</v>
      </c>
      <c r="C2348" s="2" t="s">
        <v>542</v>
      </c>
      <c r="D2348" s="2">
        <v>6313</v>
      </c>
      <c r="E2348" s="2" t="s">
        <v>2461</v>
      </c>
      <c r="F2348" s="2" t="s">
        <v>159</v>
      </c>
      <c r="G2348" s="6">
        <v>529103</v>
      </c>
      <c r="H2348" s="119">
        <v>42579</v>
      </c>
    </row>
    <row r="2349" spans="2:8" x14ac:dyDescent="0.25">
      <c r="B2349" s="2" t="s">
        <v>2458</v>
      </c>
      <c r="C2349" s="2" t="s">
        <v>542</v>
      </c>
      <c r="D2349" s="2">
        <v>6314</v>
      </c>
      <c r="E2349" s="2" t="s">
        <v>2462</v>
      </c>
      <c r="F2349" s="2" t="s">
        <v>159</v>
      </c>
      <c r="G2349" s="6">
        <v>599313</v>
      </c>
      <c r="H2349" s="119">
        <v>42579</v>
      </c>
    </row>
    <row r="2350" spans="2:8" x14ac:dyDescent="0.25">
      <c r="B2350" s="2" t="s">
        <v>2458</v>
      </c>
      <c r="C2350" s="2" t="s">
        <v>542</v>
      </c>
      <c r="D2350" s="2">
        <v>6315</v>
      </c>
      <c r="E2350" s="2" t="s">
        <v>2463</v>
      </c>
      <c r="F2350" s="2" t="s">
        <v>159</v>
      </c>
      <c r="G2350" s="6">
        <v>699495</v>
      </c>
      <c r="H2350" s="119">
        <v>42579</v>
      </c>
    </row>
    <row r="2351" spans="2:8" x14ac:dyDescent="0.25">
      <c r="B2351" s="2" t="s">
        <v>2458</v>
      </c>
      <c r="C2351" s="2" t="s">
        <v>542</v>
      </c>
      <c r="D2351" s="2">
        <v>6316</v>
      </c>
      <c r="E2351" s="2" t="s">
        <v>2464</v>
      </c>
      <c r="F2351" s="2" t="s">
        <v>159</v>
      </c>
      <c r="G2351" s="6">
        <v>573451</v>
      </c>
      <c r="H2351" s="119">
        <v>42579</v>
      </c>
    </row>
    <row r="2352" spans="2:8" x14ac:dyDescent="0.25">
      <c r="B2352" s="2" t="s">
        <v>2458</v>
      </c>
      <c r="C2352" s="2" t="s">
        <v>223</v>
      </c>
      <c r="D2352" s="2">
        <v>6317</v>
      </c>
      <c r="E2352" s="2" t="s">
        <v>2465</v>
      </c>
      <c r="F2352" s="2" t="s">
        <v>12</v>
      </c>
      <c r="G2352" s="6">
        <v>3569761</v>
      </c>
      <c r="H2352" s="119">
        <v>42579</v>
      </c>
    </row>
    <row r="2353" spans="2:8" x14ac:dyDescent="0.25">
      <c r="B2353" s="2" t="s">
        <v>2458</v>
      </c>
      <c r="C2353" s="2" t="s">
        <v>2313</v>
      </c>
      <c r="D2353" s="2">
        <v>6318</v>
      </c>
      <c r="E2353" s="2" t="s">
        <v>2316</v>
      </c>
      <c r="F2353" s="2" t="s">
        <v>1343</v>
      </c>
      <c r="G2353" s="6">
        <v>86751</v>
      </c>
      <c r="H2353" s="119">
        <v>42579</v>
      </c>
    </row>
    <row r="2354" spans="2:8" x14ac:dyDescent="0.25">
      <c r="B2354" s="2" t="s">
        <v>2458</v>
      </c>
      <c r="C2354" s="2" t="s">
        <v>223</v>
      </c>
      <c r="D2354" s="2">
        <v>6319</v>
      </c>
      <c r="E2354" s="2" t="s">
        <v>2466</v>
      </c>
      <c r="F2354" s="2" t="s">
        <v>12</v>
      </c>
      <c r="G2354" s="6">
        <v>2980064</v>
      </c>
      <c r="H2354" s="119">
        <v>42579</v>
      </c>
    </row>
    <row r="2355" spans="2:8" x14ac:dyDescent="0.25">
      <c r="B2355" s="2" t="s">
        <v>2458</v>
      </c>
      <c r="C2355" s="2" t="s">
        <v>164</v>
      </c>
      <c r="D2355" s="2">
        <v>6320</v>
      </c>
      <c r="E2355" s="2" t="s">
        <v>2467</v>
      </c>
      <c r="F2355" s="2" t="s">
        <v>9</v>
      </c>
      <c r="G2355" s="6">
        <v>1121042</v>
      </c>
      <c r="H2355" s="119">
        <v>42579</v>
      </c>
    </row>
    <row r="2356" spans="2:8" x14ac:dyDescent="0.25">
      <c r="B2356" s="2" t="s">
        <v>2458</v>
      </c>
      <c r="C2356" s="2" t="s">
        <v>223</v>
      </c>
      <c r="D2356" s="2">
        <v>6321</v>
      </c>
      <c r="E2356" s="2" t="s">
        <v>2468</v>
      </c>
      <c r="F2356" s="2" t="s">
        <v>159</v>
      </c>
      <c r="G2356" s="6">
        <v>628804</v>
      </c>
      <c r="H2356" s="119">
        <v>42579</v>
      </c>
    </row>
    <row r="2357" spans="2:8" x14ac:dyDescent="0.25">
      <c r="B2357" s="2" t="s">
        <v>2458</v>
      </c>
      <c r="C2357" s="2" t="s">
        <v>1371</v>
      </c>
      <c r="D2357" s="2">
        <v>6322</v>
      </c>
      <c r="E2357" s="2" t="s">
        <v>2469</v>
      </c>
      <c r="F2357" s="2" t="s">
        <v>9</v>
      </c>
      <c r="G2357" s="6">
        <v>93468</v>
      </c>
      <c r="H2357" s="119">
        <v>42579</v>
      </c>
    </row>
    <row r="2358" spans="2:8" x14ac:dyDescent="0.25">
      <c r="B2358" s="2" t="s">
        <v>2458</v>
      </c>
      <c r="C2358" s="2" t="s">
        <v>223</v>
      </c>
      <c r="D2358" s="2">
        <v>6323</v>
      </c>
      <c r="E2358" s="2" t="s">
        <v>2470</v>
      </c>
      <c r="F2358" s="2" t="s">
        <v>12</v>
      </c>
      <c r="G2358" s="6">
        <v>597538</v>
      </c>
      <c r="H2358" s="119">
        <v>42579</v>
      </c>
    </row>
    <row r="2359" spans="2:8" x14ac:dyDescent="0.25">
      <c r="B2359" s="2" t="s">
        <v>2458</v>
      </c>
      <c r="C2359" s="2" t="s">
        <v>1371</v>
      </c>
      <c r="D2359" s="2">
        <v>6324</v>
      </c>
      <c r="E2359" s="2" t="s">
        <v>2471</v>
      </c>
      <c r="F2359" s="2" t="s">
        <v>9</v>
      </c>
      <c r="G2359" s="6">
        <v>42669</v>
      </c>
      <c r="H2359" s="119">
        <v>42579</v>
      </c>
    </row>
    <row r="2360" spans="2:8" x14ac:dyDescent="0.25">
      <c r="B2360" s="2" t="s">
        <v>2458</v>
      </c>
      <c r="C2360" s="2" t="s">
        <v>894</v>
      </c>
      <c r="D2360" s="2">
        <v>6325</v>
      </c>
      <c r="E2360" s="2" t="s">
        <v>2472</v>
      </c>
      <c r="F2360" s="2" t="s">
        <v>9</v>
      </c>
      <c r="G2360" s="6">
        <v>88162</v>
      </c>
      <c r="H2360" s="119">
        <v>42579</v>
      </c>
    </row>
    <row r="2361" spans="2:8" x14ac:dyDescent="0.25">
      <c r="B2361" s="2" t="s">
        <v>2458</v>
      </c>
      <c r="C2361" s="2" t="s">
        <v>223</v>
      </c>
      <c r="D2361" s="2">
        <v>6326</v>
      </c>
      <c r="E2361" s="2" t="s">
        <v>2473</v>
      </c>
      <c r="F2361" s="2" t="s">
        <v>159</v>
      </c>
      <c r="G2361" s="6">
        <v>108032</v>
      </c>
      <c r="H2361" s="119">
        <v>42579</v>
      </c>
    </row>
    <row r="2362" spans="2:8" x14ac:dyDescent="0.25">
      <c r="B2362" s="2" t="s">
        <v>2458</v>
      </c>
      <c r="C2362" s="2" t="s">
        <v>176</v>
      </c>
      <c r="D2362" s="2">
        <v>6327</v>
      </c>
      <c r="E2362" s="2" t="s">
        <v>2474</v>
      </c>
      <c r="F2362" s="2" t="s">
        <v>2475</v>
      </c>
      <c r="G2362" s="6">
        <v>443395</v>
      </c>
      <c r="H2362" s="119">
        <v>42579</v>
      </c>
    </row>
    <row r="2363" spans="2:8" x14ac:dyDescent="0.25">
      <c r="B2363" s="2" t="s">
        <v>2458</v>
      </c>
      <c r="C2363" s="2" t="s">
        <v>176</v>
      </c>
      <c r="D2363" s="2">
        <v>6328</v>
      </c>
      <c r="E2363" s="2" t="s">
        <v>2476</v>
      </c>
      <c r="F2363" s="2" t="s">
        <v>2475</v>
      </c>
      <c r="G2363" s="6">
        <v>591193</v>
      </c>
      <c r="H2363" s="119">
        <v>42579</v>
      </c>
    </row>
    <row r="2364" spans="2:8" x14ac:dyDescent="0.25">
      <c r="B2364" s="2" t="s">
        <v>2458</v>
      </c>
      <c r="C2364" s="2" t="s">
        <v>176</v>
      </c>
      <c r="D2364" s="2">
        <v>6329</v>
      </c>
      <c r="E2364" s="2" t="s">
        <v>2477</v>
      </c>
      <c r="F2364" s="2" t="s">
        <v>2475</v>
      </c>
      <c r="G2364" s="6">
        <v>886789</v>
      </c>
      <c r="H2364" s="119">
        <v>42579</v>
      </c>
    </row>
    <row r="2365" spans="2:8" x14ac:dyDescent="0.25">
      <c r="B2365" s="2" t="s">
        <v>2458</v>
      </c>
      <c r="C2365" s="2" t="s">
        <v>2163</v>
      </c>
      <c r="D2365" s="2">
        <v>6330</v>
      </c>
      <c r="E2365" s="2" t="s">
        <v>2478</v>
      </c>
      <c r="F2365" s="2" t="s">
        <v>2479</v>
      </c>
      <c r="G2365" s="6">
        <v>9655100</v>
      </c>
      <c r="H2365" s="119">
        <v>42579</v>
      </c>
    </row>
    <row r="2366" spans="2:8" x14ac:dyDescent="0.25">
      <c r="B2366" s="2" t="s">
        <v>2458</v>
      </c>
      <c r="C2366" s="2" t="s">
        <v>176</v>
      </c>
      <c r="D2366" s="2">
        <v>6331</v>
      </c>
      <c r="E2366" s="2" t="s">
        <v>2480</v>
      </c>
      <c r="F2366" s="2" t="s">
        <v>9</v>
      </c>
      <c r="G2366" s="6">
        <v>4269505</v>
      </c>
      <c r="H2366" s="119">
        <v>42579</v>
      </c>
    </row>
    <row r="2367" spans="2:8" x14ac:dyDescent="0.25">
      <c r="B2367" s="2" t="s">
        <v>2458</v>
      </c>
      <c r="C2367" s="2" t="s">
        <v>176</v>
      </c>
      <c r="D2367" s="2">
        <v>6332</v>
      </c>
      <c r="E2367" s="2" t="s">
        <v>2481</v>
      </c>
      <c r="F2367" s="2" t="s">
        <v>9</v>
      </c>
      <c r="G2367" s="6">
        <v>3945017</v>
      </c>
      <c r="H2367" s="119">
        <v>42579</v>
      </c>
    </row>
    <row r="2368" spans="2:8" x14ac:dyDescent="0.25">
      <c r="B2368" s="2" t="s">
        <v>2458</v>
      </c>
      <c r="C2368" s="2" t="s">
        <v>1058</v>
      </c>
      <c r="D2368" s="2">
        <v>6333</v>
      </c>
      <c r="E2368" s="2" t="s">
        <v>2482</v>
      </c>
      <c r="F2368" s="2" t="s">
        <v>159</v>
      </c>
      <c r="G2368" s="6">
        <v>131457</v>
      </c>
      <c r="H2368" s="119">
        <v>42579</v>
      </c>
    </row>
    <row r="2369" spans="2:8" x14ac:dyDescent="0.25">
      <c r="B2369" s="2" t="s">
        <v>2458</v>
      </c>
      <c r="C2369" s="2" t="s">
        <v>1422</v>
      </c>
      <c r="D2369" s="2">
        <v>6334</v>
      </c>
      <c r="E2369" s="2" t="s">
        <v>2483</v>
      </c>
      <c r="F2369" s="2" t="s">
        <v>524</v>
      </c>
      <c r="G2369" s="6">
        <v>12336</v>
      </c>
      <c r="H2369" s="119">
        <v>42579</v>
      </c>
    </row>
    <row r="2370" spans="2:8" x14ac:dyDescent="0.25">
      <c r="B2370" s="2" t="s">
        <v>2458</v>
      </c>
      <c r="C2370" s="2" t="s">
        <v>1422</v>
      </c>
      <c r="D2370" s="2">
        <v>6335</v>
      </c>
      <c r="E2370" s="2" t="s">
        <v>2484</v>
      </c>
      <c r="F2370" s="2" t="s">
        <v>12</v>
      </c>
      <c r="G2370" s="6">
        <v>226439</v>
      </c>
      <c r="H2370" s="119">
        <v>42579</v>
      </c>
    </row>
    <row r="2371" spans="2:8" x14ac:dyDescent="0.25">
      <c r="B2371" s="2" t="s">
        <v>2458</v>
      </c>
      <c r="C2371" s="2" t="s">
        <v>2485</v>
      </c>
      <c r="D2371" s="2">
        <v>6336</v>
      </c>
      <c r="E2371" s="2" t="s">
        <v>2486</v>
      </c>
      <c r="F2371" s="2" t="s">
        <v>9</v>
      </c>
      <c r="G2371" s="6">
        <v>19624052</v>
      </c>
      <c r="H2371" s="119">
        <v>42579</v>
      </c>
    </row>
    <row r="2372" spans="2:8" x14ac:dyDescent="0.25">
      <c r="B2372" s="2" t="s">
        <v>2458</v>
      </c>
      <c r="C2372" s="2" t="s">
        <v>2485</v>
      </c>
      <c r="D2372" s="2">
        <v>6337</v>
      </c>
      <c r="E2372" s="2" t="s">
        <v>2487</v>
      </c>
      <c r="F2372" s="2" t="s">
        <v>9</v>
      </c>
      <c r="G2372" s="6">
        <v>15208914</v>
      </c>
      <c r="H2372" s="119">
        <v>42579</v>
      </c>
    </row>
    <row r="2373" spans="2:8" x14ac:dyDescent="0.25">
      <c r="B2373" s="2" t="s">
        <v>2458</v>
      </c>
      <c r="C2373" s="2" t="s">
        <v>2485</v>
      </c>
      <c r="D2373" s="2">
        <v>6338</v>
      </c>
      <c r="E2373" s="2" t="s">
        <v>2488</v>
      </c>
      <c r="F2373" s="2" t="s">
        <v>9</v>
      </c>
      <c r="G2373" s="6">
        <v>16091942</v>
      </c>
      <c r="H2373" s="119">
        <v>42579</v>
      </c>
    </row>
    <row r="2374" spans="2:8" x14ac:dyDescent="0.25">
      <c r="B2374" s="2" t="s">
        <v>2458</v>
      </c>
      <c r="C2374" s="2" t="s">
        <v>1191</v>
      </c>
      <c r="D2374" s="2">
        <v>6339</v>
      </c>
      <c r="E2374" s="2" t="s">
        <v>2489</v>
      </c>
      <c r="F2374" s="2" t="s">
        <v>9</v>
      </c>
      <c r="G2374" s="6">
        <v>4696025</v>
      </c>
      <c r="H2374" s="119">
        <v>42579</v>
      </c>
    </row>
    <row r="2375" spans="2:8" x14ac:dyDescent="0.25">
      <c r="B2375" s="2" t="s">
        <v>2458</v>
      </c>
      <c r="C2375" s="2" t="s">
        <v>1058</v>
      </c>
      <c r="D2375" s="2">
        <v>6340</v>
      </c>
      <c r="E2375" s="2" t="s">
        <v>2490</v>
      </c>
      <c r="F2375" s="2" t="s">
        <v>159</v>
      </c>
      <c r="G2375" s="6">
        <v>138891</v>
      </c>
      <c r="H2375" s="119">
        <v>42579</v>
      </c>
    </row>
    <row r="2376" spans="2:8" x14ac:dyDescent="0.25">
      <c r="B2376" s="2" t="s">
        <v>2458</v>
      </c>
      <c r="C2376" s="2" t="s">
        <v>176</v>
      </c>
      <c r="D2376" s="2">
        <v>6341</v>
      </c>
      <c r="E2376" s="2" t="s">
        <v>2491</v>
      </c>
      <c r="F2376" s="2" t="s">
        <v>9</v>
      </c>
      <c r="G2376" s="6">
        <v>432590</v>
      </c>
      <c r="H2376" s="119">
        <v>42579</v>
      </c>
    </row>
    <row r="2377" spans="2:8" x14ac:dyDescent="0.25">
      <c r="B2377" s="2" t="s">
        <v>2458</v>
      </c>
      <c r="C2377" s="2" t="s">
        <v>176</v>
      </c>
      <c r="D2377" s="2">
        <v>6342</v>
      </c>
      <c r="E2377" s="2" t="s">
        <v>2492</v>
      </c>
      <c r="F2377" s="2" t="s">
        <v>9</v>
      </c>
      <c r="G2377" s="6">
        <v>4853793</v>
      </c>
      <c r="H2377" s="119">
        <v>42579</v>
      </c>
    </row>
    <row r="2378" spans="2:8" x14ac:dyDescent="0.25">
      <c r="B2378" s="2" t="s">
        <v>2458</v>
      </c>
      <c r="C2378" s="2" t="s">
        <v>1371</v>
      </c>
      <c r="D2378" s="2">
        <v>6343</v>
      </c>
      <c r="E2378" s="2" t="s">
        <v>2493</v>
      </c>
      <c r="F2378" s="2" t="s">
        <v>12</v>
      </c>
      <c r="G2378" s="6">
        <v>867168</v>
      </c>
      <c r="H2378" s="119">
        <v>42579</v>
      </c>
    </row>
    <row r="2379" spans="2:8" x14ac:dyDescent="0.25">
      <c r="B2379" s="2" t="s">
        <v>2458</v>
      </c>
      <c r="C2379" s="2" t="s">
        <v>542</v>
      </c>
      <c r="D2379" s="2">
        <v>6344</v>
      </c>
      <c r="E2379" s="2" t="s">
        <v>2494</v>
      </c>
      <c r="F2379" s="2" t="s">
        <v>159</v>
      </c>
      <c r="G2379" s="6">
        <v>2021725</v>
      </c>
      <c r="H2379" s="119">
        <v>42579</v>
      </c>
    </row>
    <row r="2380" spans="2:8" x14ac:dyDescent="0.25">
      <c r="B2380" s="2" t="s">
        <v>2458</v>
      </c>
      <c r="C2380" s="2" t="s">
        <v>542</v>
      </c>
      <c r="D2380" s="2">
        <v>6345</v>
      </c>
      <c r="E2380" s="2" t="s">
        <v>2495</v>
      </c>
      <c r="F2380" s="2" t="s">
        <v>18</v>
      </c>
      <c r="G2380" s="6">
        <v>418852</v>
      </c>
      <c r="H2380" s="119">
        <v>42579</v>
      </c>
    </row>
    <row r="2381" spans="2:8" x14ac:dyDescent="0.25">
      <c r="B2381" s="2" t="s">
        <v>2458</v>
      </c>
      <c r="C2381" s="2" t="s">
        <v>2496</v>
      </c>
      <c r="D2381" s="2">
        <v>6346</v>
      </c>
      <c r="E2381" s="2" t="s">
        <v>2497</v>
      </c>
      <c r="F2381" s="2" t="s">
        <v>12</v>
      </c>
      <c r="G2381" s="6">
        <v>19023</v>
      </c>
      <c r="H2381" s="119">
        <v>42579</v>
      </c>
    </row>
    <row r="2382" spans="2:8" x14ac:dyDescent="0.25">
      <c r="B2382" s="2" t="s">
        <v>2458</v>
      </c>
      <c r="C2382" s="2" t="s">
        <v>2496</v>
      </c>
      <c r="D2382" s="2">
        <v>6347</v>
      </c>
      <c r="E2382" s="2" t="s">
        <v>2498</v>
      </c>
      <c r="F2382" s="2" t="s">
        <v>12</v>
      </c>
      <c r="G2382" s="6">
        <v>456831</v>
      </c>
      <c r="H2382" s="119">
        <v>42579</v>
      </c>
    </row>
    <row r="2383" spans="2:8" x14ac:dyDescent="0.25">
      <c r="B2383" s="2" t="s">
        <v>2458</v>
      </c>
      <c r="C2383" s="2" t="s">
        <v>2496</v>
      </c>
      <c r="D2383" s="2">
        <v>6348</v>
      </c>
      <c r="E2383" s="2" t="s">
        <v>2499</v>
      </c>
      <c r="F2383" s="2" t="s">
        <v>12</v>
      </c>
      <c r="G2383" s="6">
        <v>665092</v>
      </c>
      <c r="H2383" s="119">
        <v>42579</v>
      </c>
    </row>
    <row r="2384" spans="2:8" x14ac:dyDescent="0.25">
      <c r="B2384" s="2" t="s">
        <v>2458</v>
      </c>
      <c r="C2384" s="2" t="s">
        <v>2496</v>
      </c>
      <c r="D2384" s="2">
        <v>6349</v>
      </c>
      <c r="E2384" s="2" t="s">
        <v>2500</v>
      </c>
      <c r="F2384" s="2" t="s">
        <v>12</v>
      </c>
      <c r="G2384" s="6">
        <v>665092</v>
      </c>
      <c r="H2384" s="119">
        <v>42579</v>
      </c>
    </row>
    <row r="2385" spans="2:8" x14ac:dyDescent="0.25">
      <c r="B2385" s="2" t="s">
        <v>2458</v>
      </c>
      <c r="C2385" s="2" t="s">
        <v>2496</v>
      </c>
      <c r="D2385" s="2">
        <v>6350</v>
      </c>
      <c r="E2385" s="2" t="s">
        <v>2501</v>
      </c>
      <c r="F2385" s="2" t="s">
        <v>12</v>
      </c>
      <c r="G2385" s="6">
        <v>158420</v>
      </c>
      <c r="H2385" s="119">
        <v>42579</v>
      </c>
    </row>
    <row r="2386" spans="2:8" x14ac:dyDescent="0.25">
      <c r="B2386" s="2" t="s">
        <v>2458</v>
      </c>
      <c r="C2386" s="2" t="s">
        <v>2496</v>
      </c>
      <c r="D2386" s="2">
        <v>6351</v>
      </c>
      <c r="E2386" s="2" t="s">
        <v>2502</v>
      </c>
      <c r="F2386" s="2" t="s">
        <v>12</v>
      </c>
      <c r="G2386" s="6">
        <v>226570</v>
      </c>
      <c r="H2386" s="119">
        <v>42579</v>
      </c>
    </row>
    <row r="2387" spans="2:8" x14ac:dyDescent="0.25">
      <c r="B2387" s="2" t="s">
        <v>2458</v>
      </c>
      <c r="C2387" s="2" t="s">
        <v>209</v>
      </c>
      <c r="D2387" s="2">
        <v>6352</v>
      </c>
      <c r="E2387" s="2" t="s">
        <v>2503</v>
      </c>
      <c r="F2387" s="2" t="s">
        <v>18</v>
      </c>
      <c r="G2387" s="6">
        <v>80781</v>
      </c>
      <c r="H2387" s="119">
        <v>42579</v>
      </c>
    </row>
    <row r="2388" spans="2:8" x14ac:dyDescent="0.25">
      <c r="B2388" s="2" t="s">
        <v>2458</v>
      </c>
      <c r="C2388" s="2" t="s">
        <v>1422</v>
      </c>
      <c r="D2388" s="2">
        <v>6353</v>
      </c>
      <c r="E2388" s="2" t="s">
        <v>2504</v>
      </c>
      <c r="F2388" s="2" t="s">
        <v>2396</v>
      </c>
      <c r="G2388" s="6">
        <v>1997</v>
      </c>
      <c r="H2388" s="119">
        <v>42986</v>
      </c>
    </row>
    <row r="2389" spans="2:8" x14ac:dyDescent="0.25">
      <c r="B2389" s="2" t="s">
        <v>2458</v>
      </c>
      <c r="C2389" s="2" t="s">
        <v>1532</v>
      </c>
      <c r="D2389" s="2">
        <v>6354</v>
      </c>
      <c r="E2389" s="2" t="s">
        <v>2505</v>
      </c>
      <c r="F2389" s="2" t="s">
        <v>9</v>
      </c>
      <c r="G2389" s="6">
        <v>176485</v>
      </c>
      <c r="H2389" s="119">
        <v>42986</v>
      </c>
    </row>
    <row r="2390" spans="2:8" x14ac:dyDescent="0.25">
      <c r="B2390" s="2" t="s">
        <v>2458</v>
      </c>
      <c r="C2390" s="2" t="s">
        <v>1532</v>
      </c>
      <c r="D2390" s="2">
        <v>6355</v>
      </c>
      <c r="E2390" s="2" t="s">
        <v>2506</v>
      </c>
      <c r="F2390" s="2" t="s">
        <v>9</v>
      </c>
      <c r="G2390" s="6">
        <v>7060197</v>
      </c>
      <c r="H2390" s="119">
        <v>42986</v>
      </c>
    </row>
    <row r="2391" spans="2:8" x14ac:dyDescent="0.25">
      <c r="B2391" s="2" t="s">
        <v>2458</v>
      </c>
      <c r="C2391" s="2" t="s">
        <v>1532</v>
      </c>
      <c r="D2391" s="2">
        <v>6356</v>
      </c>
      <c r="E2391" s="2" t="s">
        <v>2507</v>
      </c>
      <c r="F2391" s="2" t="s">
        <v>9</v>
      </c>
      <c r="G2391" s="6">
        <v>6814313</v>
      </c>
      <c r="H2391" s="119">
        <v>42986</v>
      </c>
    </row>
    <row r="2392" spans="2:8" x14ac:dyDescent="0.25">
      <c r="B2392" s="2" t="s">
        <v>2458</v>
      </c>
      <c r="C2392" s="2" t="s">
        <v>1532</v>
      </c>
      <c r="D2392" s="2">
        <v>6357</v>
      </c>
      <c r="E2392" s="2" t="s">
        <v>2508</v>
      </c>
      <c r="F2392" s="2" t="s">
        <v>9</v>
      </c>
      <c r="G2392" s="6">
        <v>173551</v>
      </c>
      <c r="H2392" s="119">
        <v>42986</v>
      </c>
    </row>
    <row r="2393" spans="2:8" x14ac:dyDescent="0.25">
      <c r="B2393" s="2" t="s">
        <v>2458</v>
      </c>
      <c r="C2393" s="2" t="s">
        <v>1532</v>
      </c>
      <c r="D2393" s="2">
        <v>6358</v>
      </c>
      <c r="E2393" s="2" t="s">
        <v>2509</v>
      </c>
      <c r="F2393" s="2" t="s">
        <v>9</v>
      </c>
      <c r="G2393" s="6">
        <v>177240</v>
      </c>
      <c r="H2393" s="119">
        <v>42986</v>
      </c>
    </row>
    <row r="2394" spans="2:8" x14ac:dyDescent="0.25">
      <c r="B2394" s="2" t="s">
        <v>2458</v>
      </c>
      <c r="C2394" s="2" t="s">
        <v>1532</v>
      </c>
      <c r="D2394" s="2">
        <v>6359</v>
      </c>
      <c r="E2394" s="2" t="s">
        <v>2510</v>
      </c>
      <c r="F2394" s="2" t="s">
        <v>9</v>
      </c>
      <c r="G2394" s="6">
        <v>6832076</v>
      </c>
      <c r="H2394" s="119">
        <v>42986</v>
      </c>
    </row>
    <row r="2395" spans="2:8" x14ac:dyDescent="0.25">
      <c r="B2395" s="2" t="s">
        <v>2458</v>
      </c>
      <c r="C2395" s="2" t="s">
        <v>1532</v>
      </c>
      <c r="D2395" s="2">
        <v>6360</v>
      </c>
      <c r="E2395" s="2" t="s">
        <v>2511</v>
      </c>
      <c r="F2395" s="2" t="s">
        <v>9</v>
      </c>
      <c r="G2395" s="6">
        <v>7126947</v>
      </c>
      <c r="H2395" s="119">
        <v>42986</v>
      </c>
    </row>
    <row r="2396" spans="2:8" x14ac:dyDescent="0.25">
      <c r="B2396" s="2" t="s">
        <v>2458</v>
      </c>
      <c r="C2396" s="2" t="s">
        <v>1532</v>
      </c>
      <c r="D2396" s="2">
        <v>6361</v>
      </c>
      <c r="E2396" s="2" t="s">
        <v>2512</v>
      </c>
      <c r="F2396" s="2" t="s">
        <v>9</v>
      </c>
      <c r="G2396" s="6">
        <v>6856536</v>
      </c>
      <c r="H2396" s="119">
        <v>42986</v>
      </c>
    </row>
    <row r="2397" spans="2:8" x14ac:dyDescent="0.25">
      <c r="B2397" s="2" t="s">
        <v>2458</v>
      </c>
      <c r="C2397" s="2" t="s">
        <v>1532</v>
      </c>
      <c r="D2397" s="2">
        <v>6362</v>
      </c>
      <c r="E2397" s="2" t="s">
        <v>2513</v>
      </c>
      <c r="F2397" s="2" t="s">
        <v>9</v>
      </c>
      <c r="G2397" s="6">
        <v>5240036</v>
      </c>
      <c r="H2397" s="119">
        <v>42986</v>
      </c>
    </row>
    <row r="2398" spans="2:8" x14ac:dyDescent="0.25">
      <c r="B2398" s="2" t="s">
        <v>2458</v>
      </c>
      <c r="C2398" s="2" t="s">
        <v>1532</v>
      </c>
      <c r="D2398" s="2">
        <v>6363</v>
      </c>
      <c r="E2398" s="2" t="s">
        <v>2514</v>
      </c>
      <c r="F2398" s="2" t="s">
        <v>9</v>
      </c>
      <c r="G2398" s="6">
        <v>186253</v>
      </c>
      <c r="H2398" s="119">
        <v>42986</v>
      </c>
    </row>
    <row r="2399" spans="2:8" x14ac:dyDescent="0.25">
      <c r="B2399" s="2" t="s">
        <v>2458</v>
      </c>
      <c r="C2399" s="2" t="s">
        <v>1532</v>
      </c>
      <c r="D2399" s="2">
        <v>6364</v>
      </c>
      <c r="E2399" s="2" t="s">
        <v>2515</v>
      </c>
      <c r="F2399" s="2" t="s">
        <v>9</v>
      </c>
      <c r="G2399" s="6">
        <v>6424772</v>
      </c>
      <c r="H2399" s="119">
        <v>42986</v>
      </c>
    </row>
    <row r="2400" spans="2:8" x14ac:dyDescent="0.25">
      <c r="B2400" s="2" t="s">
        <v>2458</v>
      </c>
      <c r="C2400" s="2" t="s">
        <v>1532</v>
      </c>
      <c r="D2400" s="2">
        <v>6365</v>
      </c>
      <c r="E2400" s="2" t="s">
        <v>2516</v>
      </c>
      <c r="F2400" s="2" t="s">
        <v>9</v>
      </c>
      <c r="G2400" s="6">
        <v>384131</v>
      </c>
      <c r="H2400" s="119">
        <v>42986</v>
      </c>
    </row>
    <row r="2401" spans="2:8" x14ac:dyDescent="0.25">
      <c r="B2401" s="2" t="s">
        <v>2458</v>
      </c>
      <c r="C2401" s="2" t="s">
        <v>1532</v>
      </c>
      <c r="D2401" s="2">
        <v>6366</v>
      </c>
      <c r="E2401" s="2" t="s">
        <v>2517</v>
      </c>
      <c r="F2401" s="2" t="s">
        <v>9</v>
      </c>
      <c r="G2401" s="6">
        <v>334911</v>
      </c>
      <c r="H2401" s="119">
        <v>42986</v>
      </c>
    </row>
    <row r="2402" spans="2:8" x14ac:dyDescent="0.25">
      <c r="B2402" s="2" t="s">
        <v>2458</v>
      </c>
      <c r="C2402" s="2" t="s">
        <v>1532</v>
      </c>
      <c r="D2402" s="2">
        <v>6367</v>
      </c>
      <c r="E2402" s="2" t="s">
        <v>2518</v>
      </c>
      <c r="F2402" s="2" t="s">
        <v>9</v>
      </c>
      <c r="G2402" s="6">
        <v>339022</v>
      </c>
      <c r="H2402" s="119">
        <v>42986</v>
      </c>
    </row>
    <row r="2403" spans="2:8" x14ac:dyDescent="0.25">
      <c r="B2403" s="2" t="s">
        <v>2458</v>
      </c>
      <c r="C2403" s="2" t="s">
        <v>1532</v>
      </c>
      <c r="D2403" s="2">
        <v>6368</v>
      </c>
      <c r="E2403" s="2" t="s">
        <v>2519</v>
      </c>
      <c r="F2403" s="2" t="s">
        <v>9</v>
      </c>
      <c r="G2403" s="6">
        <v>272387</v>
      </c>
      <c r="H2403" s="119">
        <v>42986</v>
      </c>
    </row>
    <row r="2404" spans="2:8" x14ac:dyDescent="0.25">
      <c r="B2404" s="2" t="s">
        <v>2458</v>
      </c>
      <c r="C2404" s="2" t="s">
        <v>1532</v>
      </c>
      <c r="D2404" s="2">
        <v>6369</v>
      </c>
      <c r="E2404" s="2" t="s">
        <v>2520</v>
      </c>
      <c r="F2404" s="2" t="s">
        <v>9</v>
      </c>
      <c r="G2404" s="6">
        <v>276529</v>
      </c>
      <c r="H2404" s="119">
        <v>42986</v>
      </c>
    </row>
    <row r="2405" spans="2:8" x14ac:dyDescent="0.25">
      <c r="B2405" s="2" t="s">
        <v>2458</v>
      </c>
      <c r="C2405" s="2" t="s">
        <v>1532</v>
      </c>
      <c r="D2405" s="2">
        <v>6370</v>
      </c>
      <c r="E2405" s="2" t="s">
        <v>2521</v>
      </c>
      <c r="F2405" s="2" t="s">
        <v>9</v>
      </c>
      <c r="G2405" s="6">
        <v>315079</v>
      </c>
      <c r="H2405" s="119">
        <v>42986</v>
      </c>
    </row>
    <row r="2406" spans="2:8" x14ac:dyDescent="0.25">
      <c r="B2406" s="2" t="s">
        <v>2458</v>
      </c>
      <c r="C2406" s="2" t="s">
        <v>1532</v>
      </c>
      <c r="D2406" s="2">
        <v>6371</v>
      </c>
      <c r="E2406" s="2" t="s">
        <v>2522</v>
      </c>
      <c r="F2406" s="2" t="s">
        <v>9</v>
      </c>
      <c r="G2406" s="6">
        <v>5041778</v>
      </c>
      <c r="H2406" s="119">
        <v>42986</v>
      </c>
    </row>
    <row r="2407" spans="2:8" x14ac:dyDescent="0.25">
      <c r="B2407" s="2" t="s">
        <v>2458</v>
      </c>
      <c r="C2407" s="2" t="s">
        <v>1532</v>
      </c>
      <c r="D2407" s="2">
        <v>6372</v>
      </c>
      <c r="E2407" s="2" t="s">
        <v>2523</v>
      </c>
      <c r="F2407" s="2" t="s">
        <v>9</v>
      </c>
      <c r="G2407" s="6">
        <v>6498277</v>
      </c>
      <c r="H2407" s="119">
        <v>42986</v>
      </c>
    </row>
    <row r="2408" spans="2:8" x14ac:dyDescent="0.25">
      <c r="B2408" s="2" t="s">
        <v>2458</v>
      </c>
      <c r="C2408" s="2" t="s">
        <v>1532</v>
      </c>
      <c r="D2408" s="2">
        <v>6373</v>
      </c>
      <c r="E2408" s="2" t="s">
        <v>2524</v>
      </c>
      <c r="F2408" s="2" t="s">
        <v>9</v>
      </c>
      <c r="G2408" s="6">
        <v>2894871</v>
      </c>
      <c r="H2408" s="119">
        <v>42986</v>
      </c>
    </row>
    <row r="2409" spans="2:8" x14ac:dyDescent="0.25">
      <c r="B2409" s="2" t="s">
        <v>2458</v>
      </c>
      <c r="C2409" s="2" t="s">
        <v>1532</v>
      </c>
      <c r="D2409" s="2">
        <v>6374</v>
      </c>
      <c r="E2409" s="2" t="s">
        <v>2525</v>
      </c>
      <c r="F2409" s="2" t="s">
        <v>9</v>
      </c>
      <c r="G2409" s="6">
        <v>294371</v>
      </c>
      <c r="H2409" s="119">
        <v>42986</v>
      </c>
    </row>
    <row r="2410" spans="2:8" x14ac:dyDescent="0.25">
      <c r="B2410" s="2" t="s">
        <v>2458</v>
      </c>
      <c r="C2410" s="2" t="s">
        <v>1532</v>
      </c>
      <c r="D2410" s="2">
        <v>6375</v>
      </c>
      <c r="E2410" s="2" t="s">
        <v>2526</v>
      </c>
      <c r="F2410" s="2" t="s">
        <v>9</v>
      </c>
      <c r="G2410" s="6">
        <v>344591</v>
      </c>
      <c r="H2410" s="119">
        <v>42986</v>
      </c>
    </row>
    <row r="2411" spans="2:8" x14ac:dyDescent="0.25">
      <c r="B2411" s="2" t="s">
        <v>2458</v>
      </c>
      <c r="C2411" s="2" t="s">
        <v>1532</v>
      </c>
      <c r="D2411" s="2">
        <v>6376</v>
      </c>
      <c r="E2411" s="2" t="s">
        <v>2527</v>
      </c>
      <c r="F2411" s="2" t="s">
        <v>9</v>
      </c>
      <c r="G2411" s="6">
        <v>387432</v>
      </c>
      <c r="H2411" s="119">
        <v>42986</v>
      </c>
    </row>
    <row r="2412" spans="2:8" x14ac:dyDescent="0.25">
      <c r="B2412" s="2" t="s">
        <v>2458</v>
      </c>
      <c r="C2412" s="2" t="s">
        <v>1532</v>
      </c>
      <c r="D2412" s="2">
        <v>6377</v>
      </c>
      <c r="E2412" s="2" t="s">
        <v>2528</v>
      </c>
      <c r="F2412" s="2" t="s">
        <v>9</v>
      </c>
      <c r="G2412" s="6">
        <v>340750</v>
      </c>
      <c r="H2412" s="119">
        <v>42986</v>
      </c>
    </row>
    <row r="2413" spans="2:8" x14ac:dyDescent="0.25">
      <c r="B2413" s="2" t="s">
        <v>2458</v>
      </c>
      <c r="C2413" s="2" t="s">
        <v>1532</v>
      </c>
      <c r="D2413" s="2">
        <v>6378</v>
      </c>
      <c r="E2413" s="2" t="s">
        <v>2529</v>
      </c>
      <c r="F2413" s="2" t="s">
        <v>9</v>
      </c>
      <c r="G2413" s="6">
        <v>5055445</v>
      </c>
      <c r="H2413" s="119">
        <v>42986</v>
      </c>
    </row>
    <row r="2414" spans="2:8" x14ac:dyDescent="0.25">
      <c r="B2414" s="2" t="s">
        <v>2458</v>
      </c>
      <c r="C2414" s="2" t="s">
        <v>1532</v>
      </c>
      <c r="D2414" s="2">
        <v>6379</v>
      </c>
      <c r="E2414" s="2" t="s">
        <v>2530</v>
      </c>
      <c r="F2414" s="2" t="s">
        <v>9</v>
      </c>
      <c r="G2414" s="6">
        <v>255569</v>
      </c>
      <c r="H2414" s="119">
        <v>42986</v>
      </c>
    </row>
    <row r="2415" spans="2:8" x14ac:dyDescent="0.25">
      <c r="B2415" s="2" t="s">
        <v>2458</v>
      </c>
      <c r="C2415" s="2" t="s">
        <v>164</v>
      </c>
      <c r="D2415" s="2">
        <v>6380</v>
      </c>
      <c r="E2415" s="2" t="s">
        <v>2531</v>
      </c>
      <c r="F2415" s="2" t="s">
        <v>12</v>
      </c>
      <c r="G2415" s="6">
        <v>45601</v>
      </c>
      <c r="H2415" s="119">
        <v>42986</v>
      </c>
    </row>
    <row r="2416" spans="2:8" x14ac:dyDescent="0.25">
      <c r="B2416" s="2" t="s">
        <v>2458</v>
      </c>
      <c r="C2416" s="2" t="s">
        <v>164</v>
      </c>
      <c r="D2416" s="2">
        <v>6381</v>
      </c>
      <c r="E2416" s="2" t="s">
        <v>2532</v>
      </c>
      <c r="F2416" s="2" t="s">
        <v>12</v>
      </c>
      <c r="G2416" s="6">
        <v>3523898</v>
      </c>
      <c r="H2416" s="119">
        <v>42986</v>
      </c>
    </row>
    <row r="2417" spans="2:8" x14ac:dyDescent="0.25">
      <c r="B2417" s="2" t="s">
        <v>2458</v>
      </c>
      <c r="C2417" s="2" t="s">
        <v>216</v>
      </c>
      <c r="D2417" s="2">
        <v>6382</v>
      </c>
      <c r="E2417" s="2" t="s">
        <v>2533</v>
      </c>
      <c r="F2417" s="2" t="s">
        <v>12</v>
      </c>
      <c r="G2417" s="6">
        <v>384962</v>
      </c>
      <c r="H2417" s="119">
        <v>42986</v>
      </c>
    </row>
    <row r="2418" spans="2:8" x14ac:dyDescent="0.25">
      <c r="B2418" s="2" t="s">
        <v>2458</v>
      </c>
      <c r="C2418" s="2" t="s">
        <v>164</v>
      </c>
      <c r="D2418" s="2">
        <v>6383</v>
      </c>
      <c r="E2418" s="2" t="s">
        <v>2534</v>
      </c>
      <c r="F2418" s="2" t="s">
        <v>12</v>
      </c>
      <c r="G2418" s="6">
        <v>323748</v>
      </c>
      <c r="H2418" s="119">
        <v>42986</v>
      </c>
    </row>
    <row r="2419" spans="2:8" x14ac:dyDescent="0.25">
      <c r="B2419" s="2" t="s">
        <v>2458</v>
      </c>
      <c r="C2419" s="2" t="s">
        <v>164</v>
      </c>
      <c r="D2419" s="2">
        <v>6384</v>
      </c>
      <c r="E2419" s="2" t="s">
        <v>2535</v>
      </c>
      <c r="F2419" s="2" t="s">
        <v>12</v>
      </c>
      <c r="G2419" s="6">
        <v>181720</v>
      </c>
      <c r="H2419" s="119">
        <v>42986</v>
      </c>
    </row>
    <row r="2420" spans="2:8" x14ac:dyDescent="0.25">
      <c r="B2420" s="2" t="s">
        <v>2458</v>
      </c>
      <c r="C2420" s="2" t="s">
        <v>164</v>
      </c>
      <c r="D2420" s="2">
        <v>6385</v>
      </c>
      <c r="E2420" s="2" t="s">
        <v>2536</v>
      </c>
      <c r="F2420" s="2" t="s">
        <v>12</v>
      </c>
      <c r="G2420" s="6">
        <v>251478</v>
      </c>
      <c r="H2420" s="119">
        <v>42986</v>
      </c>
    </row>
    <row r="2421" spans="2:8" x14ac:dyDescent="0.25">
      <c r="B2421" s="2" t="s">
        <v>2458</v>
      </c>
      <c r="C2421" s="2" t="s">
        <v>164</v>
      </c>
      <c r="D2421" s="2">
        <v>6386</v>
      </c>
      <c r="E2421" s="2" t="s">
        <v>2537</v>
      </c>
      <c r="F2421" s="2" t="s">
        <v>12</v>
      </c>
      <c r="G2421" s="6">
        <v>251478</v>
      </c>
      <c r="H2421" s="119">
        <v>42986</v>
      </c>
    </row>
    <row r="2422" spans="2:8" x14ac:dyDescent="0.25">
      <c r="B2422" s="2" t="s">
        <v>2458</v>
      </c>
      <c r="C2422" s="2" t="s">
        <v>176</v>
      </c>
      <c r="D2422" s="2">
        <v>6387</v>
      </c>
      <c r="E2422" s="2" t="s">
        <v>2538</v>
      </c>
      <c r="F2422" s="2" t="s">
        <v>9</v>
      </c>
      <c r="G2422" s="6">
        <v>11204993</v>
      </c>
      <c r="H2422" s="119">
        <v>42986</v>
      </c>
    </row>
    <row r="2423" spans="2:8" x14ac:dyDescent="0.25">
      <c r="B2423" s="2" t="s">
        <v>2458</v>
      </c>
      <c r="C2423" s="2" t="s">
        <v>176</v>
      </c>
      <c r="D2423" s="2">
        <v>6388</v>
      </c>
      <c r="E2423" s="2" t="s">
        <v>2539</v>
      </c>
      <c r="F2423" s="2" t="s">
        <v>9</v>
      </c>
      <c r="G2423" s="6">
        <v>14417053</v>
      </c>
      <c r="H2423" s="119">
        <v>42986</v>
      </c>
    </row>
    <row r="2424" spans="2:8" x14ac:dyDescent="0.25">
      <c r="B2424" s="2" t="s">
        <v>2458</v>
      </c>
      <c r="C2424" s="2" t="s">
        <v>176</v>
      </c>
      <c r="D2424" s="2">
        <v>6389</v>
      </c>
      <c r="E2424" s="2" t="s">
        <v>2540</v>
      </c>
      <c r="F2424" s="2" t="s">
        <v>9</v>
      </c>
      <c r="G2424" s="6">
        <v>15503708</v>
      </c>
      <c r="H2424" s="119">
        <v>42986</v>
      </c>
    </row>
    <row r="2425" spans="2:8" x14ac:dyDescent="0.25">
      <c r="B2425" s="2" t="s">
        <v>2458</v>
      </c>
      <c r="C2425" s="2" t="s">
        <v>2485</v>
      </c>
      <c r="D2425" s="2">
        <v>6390</v>
      </c>
      <c r="E2425" s="2" t="s">
        <v>2541</v>
      </c>
      <c r="F2425" s="2" t="s">
        <v>9</v>
      </c>
      <c r="G2425" s="6">
        <v>15933148</v>
      </c>
      <c r="H2425" s="119">
        <v>42986</v>
      </c>
    </row>
    <row r="2426" spans="2:8" x14ac:dyDescent="0.25">
      <c r="B2426" s="2" t="s">
        <v>2458</v>
      </c>
      <c r="C2426" s="2" t="s">
        <v>2485</v>
      </c>
      <c r="D2426" s="2">
        <v>6391</v>
      </c>
      <c r="E2426" s="2" t="s">
        <v>2542</v>
      </c>
      <c r="F2426" s="2" t="s">
        <v>9</v>
      </c>
      <c r="G2426" s="6">
        <v>21388617</v>
      </c>
      <c r="H2426" s="119">
        <v>42986</v>
      </c>
    </row>
    <row r="2427" spans="2:8" x14ac:dyDescent="0.25">
      <c r="B2427" s="2" t="s">
        <v>2458</v>
      </c>
      <c r="C2427" s="2" t="s">
        <v>223</v>
      </c>
      <c r="D2427" s="2">
        <v>6392</v>
      </c>
      <c r="E2427" s="2" t="s">
        <v>2543</v>
      </c>
      <c r="F2427" s="2" t="s">
        <v>159</v>
      </c>
      <c r="G2427" s="6">
        <v>1362554</v>
      </c>
      <c r="H2427" s="119">
        <v>42986</v>
      </c>
    </row>
    <row r="2428" spans="2:8" x14ac:dyDescent="0.25">
      <c r="B2428" s="2" t="s">
        <v>2458</v>
      </c>
      <c r="C2428" s="2" t="s">
        <v>223</v>
      </c>
      <c r="D2428" s="2">
        <v>6393</v>
      </c>
      <c r="E2428" s="2" t="s">
        <v>2544</v>
      </c>
      <c r="F2428" s="2" t="s">
        <v>159</v>
      </c>
      <c r="G2428" s="6">
        <v>1322148</v>
      </c>
      <c r="H2428" s="119">
        <v>42986</v>
      </c>
    </row>
    <row r="2429" spans="2:8" x14ac:dyDescent="0.25">
      <c r="B2429" s="2" t="s">
        <v>2458</v>
      </c>
      <c r="C2429" s="2" t="s">
        <v>1422</v>
      </c>
      <c r="D2429" s="2">
        <v>6394</v>
      </c>
      <c r="E2429" s="2" t="s">
        <v>2545</v>
      </c>
      <c r="F2429" s="2" t="s">
        <v>12</v>
      </c>
      <c r="G2429" s="6">
        <v>13777</v>
      </c>
      <c r="H2429" s="119">
        <v>42986</v>
      </c>
    </row>
    <row r="2430" spans="2:8" x14ac:dyDescent="0.25">
      <c r="B2430" s="2" t="s">
        <v>2458</v>
      </c>
      <c r="C2430" s="2" t="s">
        <v>1371</v>
      </c>
      <c r="D2430" s="2">
        <v>6395</v>
      </c>
      <c r="E2430" s="2" t="s">
        <v>2546</v>
      </c>
      <c r="F2430" s="2" t="s">
        <v>159</v>
      </c>
      <c r="G2430" s="6">
        <v>1731694</v>
      </c>
      <c r="H2430" s="119">
        <v>42986</v>
      </c>
    </row>
    <row r="2431" spans="2:8" x14ac:dyDescent="0.25">
      <c r="B2431" s="2" t="s">
        <v>2458</v>
      </c>
      <c r="C2431" s="2" t="s">
        <v>1371</v>
      </c>
      <c r="D2431" s="2">
        <v>6396</v>
      </c>
      <c r="E2431" s="2" t="s">
        <v>2547</v>
      </c>
      <c r="F2431" s="2" t="s">
        <v>9</v>
      </c>
      <c r="G2431" s="6">
        <v>391388</v>
      </c>
      <c r="H2431" s="119">
        <v>42986</v>
      </c>
    </row>
    <row r="2432" spans="2:8" x14ac:dyDescent="0.25">
      <c r="B2432" s="2" t="s">
        <v>2458</v>
      </c>
      <c r="C2432" s="2" t="s">
        <v>1371</v>
      </c>
      <c r="D2432" s="2">
        <v>6397</v>
      </c>
      <c r="E2432" s="2" t="s">
        <v>2548</v>
      </c>
      <c r="F2432" s="2" t="s">
        <v>9</v>
      </c>
      <c r="G2432" s="6">
        <v>317013</v>
      </c>
      <c r="H2432" s="119">
        <v>42986</v>
      </c>
    </row>
    <row r="2433" spans="2:8" x14ac:dyDescent="0.25">
      <c r="B2433" s="2" t="s">
        <v>2458</v>
      </c>
      <c r="C2433" s="2" t="s">
        <v>1407</v>
      </c>
      <c r="D2433" s="2">
        <v>6398</v>
      </c>
      <c r="E2433" s="2" t="s">
        <v>2549</v>
      </c>
      <c r="F2433" s="2" t="s">
        <v>9</v>
      </c>
      <c r="G2433" s="6">
        <v>3795000</v>
      </c>
      <c r="H2433" s="119">
        <v>42986</v>
      </c>
    </row>
    <row r="2434" spans="2:8" x14ac:dyDescent="0.25">
      <c r="B2434" s="2" t="s">
        <v>2458</v>
      </c>
      <c r="C2434" s="2" t="s">
        <v>1407</v>
      </c>
      <c r="D2434" s="2">
        <v>6399</v>
      </c>
      <c r="E2434" s="2" t="s">
        <v>2550</v>
      </c>
      <c r="F2434" s="2" t="s">
        <v>9</v>
      </c>
      <c r="G2434" s="6">
        <v>17600000</v>
      </c>
      <c r="H2434" s="119">
        <v>42986</v>
      </c>
    </row>
    <row r="2435" spans="2:8" x14ac:dyDescent="0.25">
      <c r="B2435" s="2" t="s">
        <v>2458</v>
      </c>
      <c r="C2435" s="2" t="s">
        <v>157</v>
      </c>
      <c r="D2435" s="2">
        <v>6400</v>
      </c>
      <c r="E2435" s="2" t="s">
        <v>2551</v>
      </c>
      <c r="F2435" s="2" t="s">
        <v>12</v>
      </c>
      <c r="G2435" s="6">
        <v>454683</v>
      </c>
      <c r="H2435" s="119">
        <v>42986</v>
      </c>
    </row>
    <row r="2436" spans="2:8" x14ac:dyDescent="0.25">
      <c r="B2436" s="2" t="s">
        <v>2458</v>
      </c>
      <c r="C2436" s="2" t="s">
        <v>368</v>
      </c>
      <c r="D2436" s="2">
        <v>6401</v>
      </c>
      <c r="E2436" s="2" t="s">
        <v>2552</v>
      </c>
      <c r="F2436" s="2" t="s">
        <v>9</v>
      </c>
      <c r="G2436" s="6">
        <v>8106400</v>
      </c>
      <c r="H2436" s="119">
        <v>42991</v>
      </c>
    </row>
    <row r="2437" spans="2:8" x14ac:dyDescent="0.25">
      <c r="B2437" s="2" t="s">
        <v>2458</v>
      </c>
      <c r="C2437" s="2" t="s">
        <v>368</v>
      </c>
      <c r="D2437" s="2">
        <v>6402</v>
      </c>
      <c r="E2437" s="2" t="s">
        <v>2553</v>
      </c>
      <c r="F2437" s="2" t="s">
        <v>9</v>
      </c>
      <c r="G2437" s="6">
        <v>4053200</v>
      </c>
      <c r="H2437" s="119">
        <v>42991</v>
      </c>
    </row>
    <row r="2438" spans="2:8" x14ac:dyDescent="0.25">
      <c r="B2438" s="2" t="s">
        <v>2458</v>
      </c>
      <c r="C2438" s="2" t="s">
        <v>368</v>
      </c>
      <c r="D2438" s="2">
        <v>6403</v>
      </c>
      <c r="E2438" s="2" t="s">
        <v>2554</v>
      </c>
      <c r="F2438" s="2" t="s">
        <v>9</v>
      </c>
      <c r="G2438" s="6">
        <v>405320</v>
      </c>
      <c r="H2438" s="119">
        <v>42991</v>
      </c>
    </row>
    <row r="2439" spans="2:8" x14ac:dyDescent="0.25">
      <c r="B2439" s="2" t="s">
        <v>2458</v>
      </c>
      <c r="C2439" s="2" t="s">
        <v>368</v>
      </c>
      <c r="D2439" s="2">
        <v>6404</v>
      </c>
      <c r="E2439" s="2" t="s">
        <v>2555</v>
      </c>
      <c r="F2439" s="2" t="s">
        <v>9</v>
      </c>
      <c r="G2439" s="6">
        <v>810640</v>
      </c>
      <c r="H2439" s="119">
        <v>42991</v>
      </c>
    </row>
    <row r="2440" spans="2:8" x14ac:dyDescent="0.25">
      <c r="B2440" s="2" t="s">
        <v>2458</v>
      </c>
      <c r="C2440" s="2" t="s">
        <v>1422</v>
      </c>
      <c r="D2440" s="2">
        <v>6405</v>
      </c>
      <c r="E2440" s="2" t="s">
        <v>2556</v>
      </c>
      <c r="F2440" s="2" t="s">
        <v>9</v>
      </c>
      <c r="G2440" s="6">
        <v>253325</v>
      </c>
      <c r="H2440" s="119">
        <v>42991</v>
      </c>
    </row>
    <row r="2441" spans="2:8" x14ac:dyDescent="0.25">
      <c r="B2441" s="2" t="s">
        <v>2458</v>
      </c>
      <c r="C2441" s="2" t="s">
        <v>1422</v>
      </c>
      <c r="D2441" s="2">
        <v>6406</v>
      </c>
      <c r="E2441" s="2" t="s">
        <v>2557</v>
      </c>
      <c r="F2441" s="2" t="s">
        <v>9</v>
      </c>
      <c r="G2441" s="6">
        <v>26494</v>
      </c>
      <c r="H2441" s="119">
        <v>42991</v>
      </c>
    </row>
    <row r="2442" spans="2:8" x14ac:dyDescent="0.25">
      <c r="B2442" s="2" t="s">
        <v>2458</v>
      </c>
      <c r="C2442" s="2" t="s">
        <v>1422</v>
      </c>
      <c r="D2442" s="2">
        <v>6407</v>
      </c>
      <c r="E2442" s="2" t="s">
        <v>2558</v>
      </c>
      <c r="F2442" s="2" t="s">
        <v>9</v>
      </c>
      <c r="G2442" s="6">
        <v>121596</v>
      </c>
      <c r="H2442" s="119">
        <v>42991</v>
      </c>
    </row>
    <row r="2443" spans="2:8" x14ac:dyDescent="0.25">
      <c r="B2443" s="2" t="s">
        <v>2458</v>
      </c>
      <c r="C2443" s="2" t="s">
        <v>1422</v>
      </c>
      <c r="D2443" s="2">
        <v>6408</v>
      </c>
      <c r="E2443" s="2" t="s">
        <v>2559</v>
      </c>
      <c r="F2443" s="2" t="s">
        <v>9</v>
      </c>
      <c r="G2443" s="6">
        <v>253325</v>
      </c>
      <c r="H2443" s="119">
        <v>42991</v>
      </c>
    </row>
    <row r="2444" spans="2:8" x14ac:dyDescent="0.25">
      <c r="B2444" s="2" t="s">
        <v>2458</v>
      </c>
      <c r="C2444" s="2" t="s">
        <v>1422</v>
      </c>
      <c r="D2444" s="2">
        <v>6409</v>
      </c>
      <c r="E2444" s="2" t="s">
        <v>2560</v>
      </c>
      <c r="F2444" s="2" t="s">
        <v>9</v>
      </c>
      <c r="G2444" s="6">
        <v>607980</v>
      </c>
      <c r="H2444" s="119">
        <v>42991</v>
      </c>
    </row>
    <row r="2445" spans="2:8" x14ac:dyDescent="0.25">
      <c r="B2445" s="2" t="s">
        <v>2458</v>
      </c>
      <c r="C2445" s="2" t="s">
        <v>1422</v>
      </c>
      <c r="D2445" s="2">
        <v>6410</v>
      </c>
      <c r="E2445" s="2" t="s">
        <v>2561</v>
      </c>
      <c r="F2445" s="2" t="s">
        <v>9</v>
      </c>
      <c r="G2445" s="6">
        <v>303990</v>
      </c>
      <c r="H2445" s="119">
        <v>42991</v>
      </c>
    </row>
    <row r="2446" spans="2:8" x14ac:dyDescent="0.25">
      <c r="B2446" s="2" t="s">
        <v>2458</v>
      </c>
      <c r="C2446" s="2" t="s">
        <v>1422</v>
      </c>
      <c r="D2446" s="2">
        <v>6411</v>
      </c>
      <c r="E2446" s="2" t="s">
        <v>2562</v>
      </c>
      <c r="F2446" s="2" t="s">
        <v>9</v>
      </c>
      <c r="G2446" s="6">
        <v>151995</v>
      </c>
      <c r="H2446" s="119">
        <v>42991</v>
      </c>
    </row>
    <row r="2447" spans="2:8" x14ac:dyDescent="0.25">
      <c r="B2447" s="2" t="s">
        <v>2458</v>
      </c>
      <c r="C2447" s="2" t="s">
        <v>1422</v>
      </c>
      <c r="D2447" s="2">
        <v>6412</v>
      </c>
      <c r="E2447" s="2" t="s">
        <v>2563</v>
      </c>
      <c r="F2447" s="2" t="s">
        <v>9</v>
      </c>
      <c r="G2447" s="6">
        <v>1285750</v>
      </c>
      <c r="H2447" s="119">
        <v>42991</v>
      </c>
    </row>
    <row r="2448" spans="2:8" x14ac:dyDescent="0.25">
      <c r="B2448" s="2" t="s">
        <v>2458</v>
      </c>
      <c r="C2448" s="2" t="s">
        <v>1422</v>
      </c>
      <c r="D2448" s="2">
        <v>6413</v>
      </c>
      <c r="E2448" s="2" t="s">
        <v>2564</v>
      </c>
      <c r="F2448" s="2" t="s">
        <v>9</v>
      </c>
      <c r="G2448" s="6">
        <v>1911250</v>
      </c>
      <c r="H2448" s="119">
        <v>42991</v>
      </c>
    </row>
    <row r="2449" spans="2:8" x14ac:dyDescent="0.25">
      <c r="B2449" s="2" t="s">
        <v>2458</v>
      </c>
      <c r="C2449" s="2" t="s">
        <v>1422</v>
      </c>
      <c r="D2449" s="2">
        <v>6414</v>
      </c>
      <c r="E2449" s="2" t="s">
        <v>2565</v>
      </c>
      <c r="F2449" s="2" t="s">
        <v>9</v>
      </c>
      <c r="G2449" s="6">
        <v>2814750</v>
      </c>
      <c r="H2449" s="119">
        <v>42991</v>
      </c>
    </row>
    <row r="2450" spans="2:8" x14ac:dyDescent="0.25">
      <c r="B2450" s="2" t="s">
        <v>2458</v>
      </c>
      <c r="C2450" s="2" t="s">
        <v>1422</v>
      </c>
      <c r="D2450" s="2">
        <v>6415</v>
      </c>
      <c r="E2450" s="2" t="s">
        <v>2566</v>
      </c>
      <c r="F2450" s="2" t="s">
        <v>9</v>
      </c>
      <c r="G2450" s="6">
        <v>72967</v>
      </c>
      <c r="H2450" s="119">
        <v>42991</v>
      </c>
    </row>
    <row r="2451" spans="2:8" x14ac:dyDescent="0.25">
      <c r="B2451" s="2" t="s">
        <v>2458</v>
      </c>
      <c r="C2451" s="2" t="s">
        <v>1453</v>
      </c>
      <c r="D2451" s="2">
        <v>6416</v>
      </c>
      <c r="E2451" s="2" t="s">
        <v>2567</v>
      </c>
      <c r="F2451" s="2" t="s">
        <v>18</v>
      </c>
      <c r="G2451" s="6">
        <v>57615</v>
      </c>
      <c r="H2451" s="119">
        <v>42993</v>
      </c>
    </row>
    <row r="2452" spans="2:8" x14ac:dyDescent="0.25">
      <c r="B2452" s="2" t="s">
        <v>2458</v>
      </c>
      <c r="C2452" s="2" t="s">
        <v>2568</v>
      </c>
      <c r="D2452" s="2">
        <v>6417</v>
      </c>
      <c r="E2452" s="2" t="s">
        <v>2569</v>
      </c>
      <c r="F2452" s="2" t="s">
        <v>9</v>
      </c>
      <c r="G2452" s="6">
        <v>23880000</v>
      </c>
      <c r="H2452" s="119">
        <v>43010</v>
      </c>
    </row>
    <row r="2453" spans="2:8" x14ac:dyDescent="0.25">
      <c r="B2453" s="2" t="s">
        <v>2458</v>
      </c>
      <c r="C2453" s="2" t="s">
        <v>2568</v>
      </c>
      <c r="D2453" s="2">
        <v>6418</v>
      </c>
      <c r="E2453" s="2" t="s">
        <v>2570</v>
      </c>
      <c r="F2453" s="2" t="s">
        <v>9</v>
      </c>
      <c r="G2453" s="6">
        <v>21980000</v>
      </c>
      <c r="H2453" s="119">
        <v>43010</v>
      </c>
    </row>
    <row r="2454" spans="2:8" x14ac:dyDescent="0.25">
      <c r="B2454" s="2" t="s">
        <v>2458</v>
      </c>
      <c r="C2454" s="2" t="s">
        <v>2568</v>
      </c>
      <c r="D2454" s="2">
        <v>6419</v>
      </c>
      <c r="E2454" s="2" t="s">
        <v>2571</v>
      </c>
      <c r="F2454" s="2" t="s">
        <v>9</v>
      </c>
      <c r="G2454" s="6">
        <v>28240000</v>
      </c>
      <c r="H2454" s="119">
        <v>43010</v>
      </c>
    </row>
    <row r="2455" spans="2:8" x14ac:dyDescent="0.25">
      <c r="B2455" s="2" t="s">
        <v>2458</v>
      </c>
      <c r="C2455" s="2" t="s">
        <v>2568</v>
      </c>
      <c r="D2455" s="2">
        <v>6420</v>
      </c>
      <c r="E2455" s="2" t="s">
        <v>2572</v>
      </c>
      <c r="F2455" s="2" t="s">
        <v>9</v>
      </c>
      <c r="G2455" s="6">
        <v>29190000</v>
      </c>
      <c r="H2455" s="119">
        <v>43010</v>
      </c>
    </row>
    <row r="2456" spans="2:8" x14ac:dyDescent="0.25">
      <c r="B2456" s="2" t="s">
        <v>2458</v>
      </c>
      <c r="C2456" s="2" t="s">
        <v>223</v>
      </c>
      <c r="D2456" s="2">
        <v>6421</v>
      </c>
      <c r="E2456" s="2" t="s">
        <v>2573</v>
      </c>
      <c r="F2456" s="2" t="s">
        <v>12</v>
      </c>
      <c r="G2456" s="6">
        <v>34741</v>
      </c>
      <c r="H2456" s="119">
        <v>43010</v>
      </c>
    </row>
    <row r="2457" spans="2:8" x14ac:dyDescent="0.25">
      <c r="B2457" s="2" t="s">
        <v>2458</v>
      </c>
      <c r="C2457" s="2" t="s">
        <v>176</v>
      </c>
      <c r="D2457" s="2">
        <v>6422</v>
      </c>
      <c r="E2457" s="2" t="s">
        <v>2574</v>
      </c>
      <c r="F2457" s="2" t="s">
        <v>9</v>
      </c>
      <c r="G2457" s="6">
        <v>35654</v>
      </c>
      <c r="H2457" s="119">
        <v>43010</v>
      </c>
    </row>
    <row r="2458" spans="2:8" x14ac:dyDescent="0.25">
      <c r="B2458" s="2" t="s">
        <v>2458</v>
      </c>
      <c r="C2458" s="2" t="s">
        <v>176</v>
      </c>
      <c r="D2458" s="2">
        <v>6423</v>
      </c>
      <c r="E2458" s="2" t="s">
        <v>2575</v>
      </c>
      <c r="F2458" s="2" t="s">
        <v>9</v>
      </c>
      <c r="G2458" s="6">
        <v>1509288</v>
      </c>
      <c r="H2458" s="119">
        <v>43010</v>
      </c>
    </row>
    <row r="2459" spans="2:8" x14ac:dyDescent="0.25">
      <c r="B2459" s="2" t="s">
        <v>2458</v>
      </c>
      <c r="C2459" s="2" t="s">
        <v>391</v>
      </c>
      <c r="D2459" s="2">
        <v>6424</v>
      </c>
      <c r="E2459" s="2" t="s">
        <v>2576</v>
      </c>
      <c r="F2459" s="2" t="s">
        <v>159</v>
      </c>
      <c r="G2459" s="6">
        <v>104636</v>
      </c>
      <c r="H2459" s="119">
        <v>43010</v>
      </c>
    </row>
    <row r="2460" spans="2:8" x14ac:dyDescent="0.25">
      <c r="B2460" s="2" t="s">
        <v>2458</v>
      </c>
      <c r="C2460" s="2" t="s">
        <v>693</v>
      </c>
      <c r="D2460" s="2">
        <v>6425</v>
      </c>
      <c r="E2460" s="2" t="s">
        <v>2577</v>
      </c>
      <c r="F2460" s="2" t="s">
        <v>12</v>
      </c>
      <c r="G2460" s="6">
        <v>72020</v>
      </c>
      <c r="H2460" s="119">
        <v>43010</v>
      </c>
    </row>
    <row r="2461" spans="2:8" x14ac:dyDescent="0.25">
      <c r="B2461" s="2" t="s">
        <v>2458</v>
      </c>
      <c r="C2461" s="2" t="s">
        <v>368</v>
      </c>
      <c r="D2461" s="2">
        <v>6426</v>
      </c>
      <c r="E2461" s="2" t="s">
        <v>2578</v>
      </c>
      <c r="F2461" s="2" t="s">
        <v>9</v>
      </c>
      <c r="G2461" s="6">
        <v>831331</v>
      </c>
      <c r="H2461" s="119">
        <v>43010</v>
      </c>
    </row>
    <row r="2462" spans="2:8" x14ac:dyDescent="0.25">
      <c r="B2462" s="2" t="s">
        <v>2458</v>
      </c>
      <c r="C2462" s="2" t="s">
        <v>174</v>
      </c>
      <c r="D2462" s="2">
        <v>6427</v>
      </c>
      <c r="E2462" s="2" t="s">
        <v>2579</v>
      </c>
      <c r="F2462" s="2" t="s">
        <v>12</v>
      </c>
      <c r="G2462" s="6">
        <v>14878</v>
      </c>
      <c r="H2462" s="119">
        <v>43010</v>
      </c>
    </row>
    <row r="2463" spans="2:8" x14ac:dyDescent="0.25">
      <c r="B2463" s="2" t="s">
        <v>2458</v>
      </c>
      <c r="C2463" s="2" t="s">
        <v>223</v>
      </c>
      <c r="D2463" s="2">
        <v>6428</v>
      </c>
      <c r="E2463" s="2" t="s">
        <v>2580</v>
      </c>
      <c r="F2463" s="2" t="s">
        <v>159</v>
      </c>
      <c r="G2463" s="6">
        <v>654578</v>
      </c>
      <c r="H2463" s="119">
        <v>43010</v>
      </c>
    </row>
    <row r="2464" spans="2:8" x14ac:dyDescent="0.25">
      <c r="B2464" s="2" t="s">
        <v>2458</v>
      </c>
      <c r="C2464" s="2" t="s">
        <v>223</v>
      </c>
      <c r="D2464" s="2">
        <v>6429</v>
      </c>
      <c r="E2464" s="2" t="s">
        <v>2581</v>
      </c>
      <c r="F2464" s="2" t="s">
        <v>12</v>
      </c>
      <c r="G2464" s="6">
        <v>47175</v>
      </c>
      <c r="H2464" s="119">
        <v>43010</v>
      </c>
    </row>
    <row r="2465" spans="2:8" x14ac:dyDescent="0.25">
      <c r="B2465" s="2" t="s">
        <v>2458</v>
      </c>
      <c r="C2465" s="2" t="s">
        <v>223</v>
      </c>
      <c r="D2465" s="2">
        <v>6430</v>
      </c>
      <c r="E2465" s="2" t="s">
        <v>2582</v>
      </c>
      <c r="F2465" s="2" t="s">
        <v>12</v>
      </c>
      <c r="G2465" s="6">
        <v>158766</v>
      </c>
      <c r="H2465" s="119">
        <v>43010</v>
      </c>
    </row>
    <row r="2466" spans="2:8" x14ac:dyDescent="0.25">
      <c r="B2466" s="2" t="s">
        <v>2458</v>
      </c>
      <c r="C2466" s="2" t="s">
        <v>1058</v>
      </c>
      <c r="D2466" s="2">
        <v>6431</v>
      </c>
      <c r="E2466" s="2" t="s">
        <v>2583</v>
      </c>
      <c r="F2466" s="2" t="s">
        <v>159</v>
      </c>
      <c r="G2466" s="6">
        <v>852022</v>
      </c>
      <c r="H2466" s="119">
        <v>43010</v>
      </c>
    </row>
    <row r="2467" spans="2:8" x14ac:dyDescent="0.25">
      <c r="B2467" s="2" t="s">
        <v>2458</v>
      </c>
      <c r="C2467" s="2" t="s">
        <v>1407</v>
      </c>
      <c r="D2467" s="2">
        <v>6432</v>
      </c>
      <c r="E2467" s="2" t="s">
        <v>2584</v>
      </c>
      <c r="F2467" s="2" t="s">
        <v>9</v>
      </c>
      <c r="G2467" s="6">
        <v>51556046</v>
      </c>
      <c r="H2467" s="119">
        <v>43010</v>
      </c>
    </row>
    <row r="2468" spans="2:8" x14ac:dyDescent="0.25">
      <c r="B2468" s="2" t="s">
        <v>2458</v>
      </c>
      <c r="C2468" s="2" t="s">
        <v>1422</v>
      </c>
      <c r="D2468" s="2">
        <v>6433</v>
      </c>
      <c r="E2468" s="2" t="s">
        <v>2585</v>
      </c>
      <c r="F2468" s="2" t="s">
        <v>524</v>
      </c>
      <c r="G2468" s="6">
        <v>12669</v>
      </c>
      <c r="H2468" s="119">
        <v>43010</v>
      </c>
    </row>
    <row r="2469" spans="2:8" x14ac:dyDescent="0.25">
      <c r="B2469" s="2" t="s">
        <v>2458</v>
      </c>
      <c r="C2469" s="2" t="s">
        <v>1422</v>
      </c>
      <c r="D2469" s="2">
        <v>6434</v>
      </c>
      <c r="E2469" s="2" t="s">
        <v>2586</v>
      </c>
      <c r="F2469" s="2" t="s">
        <v>524</v>
      </c>
      <c r="G2469" s="6">
        <v>12669</v>
      </c>
      <c r="H2469" s="119">
        <v>43010</v>
      </c>
    </row>
    <row r="2470" spans="2:8" x14ac:dyDescent="0.25">
      <c r="B2470" s="2" t="s">
        <v>2458</v>
      </c>
      <c r="C2470" s="2" t="s">
        <v>1422</v>
      </c>
      <c r="D2470" s="2">
        <v>6435</v>
      </c>
      <c r="E2470" s="2" t="s">
        <v>2587</v>
      </c>
      <c r="F2470" s="2" t="s">
        <v>524</v>
      </c>
      <c r="G2470" s="6">
        <v>11412</v>
      </c>
      <c r="H2470" s="119">
        <v>43010</v>
      </c>
    </row>
    <row r="2471" spans="2:8" x14ac:dyDescent="0.25">
      <c r="B2471" s="2" t="s">
        <v>2458</v>
      </c>
      <c r="C2471" s="2" t="s">
        <v>1422</v>
      </c>
      <c r="D2471" s="2">
        <v>6436</v>
      </c>
      <c r="E2471" s="2" t="s">
        <v>2588</v>
      </c>
      <c r="F2471" s="2" t="s">
        <v>524</v>
      </c>
      <c r="G2471" s="6">
        <v>10122</v>
      </c>
      <c r="H2471" s="119">
        <v>43010</v>
      </c>
    </row>
    <row r="2472" spans="2:8" x14ac:dyDescent="0.25">
      <c r="B2472" s="2" t="s">
        <v>2458</v>
      </c>
      <c r="C2472" s="2" t="s">
        <v>1422</v>
      </c>
      <c r="D2472" s="2">
        <v>6437</v>
      </c>
      <c r="E2472" s="2" t="s">
        <v>2589</v>
      </c>
      <c r="F2472" s="2" t="s">
        <v>524</v>
      </c>
      <c r="G2472" s="6">
        <v>9735</v>
      </c>
      <c r="H2472" s="119">
        <v>43010</v>
      </c>
    </row>
    <row r="2473" spans="2:8" x14ac:dyDescent="0.25">
      <c r="B2473" s="2" t="s">
        <v>2458</v>
      </c>
      <c r="C2473" s="2" t="s">
        <v>176</v>
      </c>
      <c r="D2473" s="2">
        <v>6438</v>
      </c>
      <c r="E2473" s="2" t="s">
        <v>2590</v>
      </c>
      <c r="F2473" s="2" t="s">
        <v>12</v>
      </c>
      <c r="G2473" s="6">
        <v>11892</v>
      </c>
      <c r="H2473" s="119">
        <v>43010</v>
      </c>
    </row>
    <row r="2474" spans="2:8" x14ac:dyDescent="0.25">
      <c r="B2474" s="2" t="s">
        <v>2458</v>
      </c>
      <c r="C2474" s="2" t="s">
        <v>176</v>
      </c>
      <c r="D2474" s="2">
        <v>6439</v>
      </c>
      <c r="E2474" s="2" t="s">
        <v>2591</v>
      </c>
      <c r="F2474" s="2" t="s">
        <v>12</v>
      </c>
      <c r="G2474" s="6">
        <v>12926</v>
      </c>
      <c r="H2474" s="119">
        <v>43010</v>
      </c>
    </row>
    <row r="2475" spans="2:8" x14ac:dyDescent="0.25">
      <c r="B2475" s="2" t="s">
        <v>2458</v>
      </c>
      <c r="C2475" s="2" t="s">
        <v>1422</v>
      </c>
      <c r="D2475" s="2">
        <v>6440</v>
      </c>
      <c r="E2475" s="2" t="s">
        <v>2592</v>
      </c>
      <c r="F2475" s="2" t="s">
        <v>524</v>
      </c>
      <c r="G2475" s="6">
        <v>440</v>
      </c>
      <c r="H2475" s="119">
        <v>43010</v>
      </c>
    </row>
    <row r="2476" spans="2:8" x14ac:dyDescent="0.25">
      <c r="B2476" s="2" t="s">
        <v>2458</v>
      </c>
      <c r="C2476" s="2" t="s">
        <v>1422</v>
      </c>
      <c r="D2476" s="2">
        <v>6441</v>
      </c>
      <c r="E2476" s="2" t="s">
        <v>2593</v>
      </c>
      <c r="F2476" s="2" t="s">
        <v>524</v>
      </c>
      <c r="G2476" s="6">
        <v>570</v>
      </c>
      <c r="H2476" s="119">
        <v>43010</v>
      </c>
    </row>
    <row r="2477" spans="2:8" x14ac:dyDescent="0.25">
      <c r="B2477" s="2" t="s">
        <v>2458</v>
      </c>
      <c r="C2477" s="2" t="s">
        <v>1422</v>
      </c>
      <c r="D2477" s="2">
        <v>6442</v>
      </c>
      <c r="E2477" s="2" t="s">
        <v>2594</v>
      </c>
      <c r="F2477" s="2" t="s">
        <v>524</v>
      </c>
      <c r="G2477" s="6">
        <v>750</v>
      </c>
      <c r="H2477" s="119">
        <v>43010</v>
      </c>
    </row>
    <row r="2478" spans="2:8" x14ac:dyDescent="0.25">
      <c r="B2478" s="2" t="s">
        <v>2458</v>
      </c>
      <c r="C2478" s="2" t="s">
        <v>1422</v>
      </c>
      <c r="D2478" s="2">
        <v>6443</v>
      </c>
      <c r="E2478" s="2" t="s">
        <v>2595</v>
      </c>
      <c r="F2478" s="2" t="s">
        <v>524</v>
      </c>
      <c r="G2478" s="6">
        <v>1900</v>
      </c>
      <c r="H2478" s="119">
        <v>43010</v>
      </c>
    </row>
    <row r="2479" spans="2:8" x14ac:dyDescent="0.25">
      <c r="B2479" s="2" t="s">
        <v>2458</v>
      </c>
      <c r="C2479" s="2" t="s">
        <v>1422</v>
      </c>
      <c r="D2479" s="2">
        <v>6444</v>
      </c>
      <c r="E2479" s="2" t="s">
        <v>2596</v>
      </c>
      <c r="F2479" s="2" t="s">
        <v>524</v>
      </c>
      <c r="G2479" s="6">
        <v>1071</v>
      </c>
      <c r="H2479" s="119">
        <v>43010</v>
      </c>
    </row>
    <row r="2480" spans="2:8" x14ac:dyDescent="0.25">
      <c r="B2480" s="2" t="s">
        <v>2458</v>
      </c>
      <c r="C2480" s="2" t="s">
        <v>1422</v>
      </c>
      <c r="D2480" s="2">
        <v>6445</v>
      </c>
      <c r="E2480" s="2" t="s">
        <v>2597</v>
      </c>
      <c r="F2480" s="2" t="s">
        <v>524</v>
      </c>
      <c r="G2480" s="6">
        <v>1260</v>
      </c>
      <c r="H2480" s="119">
        <v>43010</v>
      </c>
    </row>
    <row r="2481" spans="2:8" x14ac:dyDescent="0.25">
      <c r="B2481" s="2" t="s">
        <v>2458</v>
      </c>
      <c r="C2481" s="2" t="s">
        <v>1422</v>
      </c>
      <c r="D2481" s="2">
        <v>6446</v>
      </c>
      <c r="E2481" s="2" t="s">
        <v>2598</v>
      </c>
      <c r="F2481" s="2" t="s">
        <v>524</v>
      </c>
      <c r="G2481" s="6">
        <v>1620</v>
      </c>
      <c r="H2481" s="119">
        <v>43010</v>
      </c>
    </row>
    <row r="2482" spans="2:8" x14ac:dyDescent="0.25">
      <c r="B2482" s="2" t="s">
        <v>2458</v>
      </c>
      <c r="C2482" s="2" t="s">
        <v>1422</v>
      </c>
      <c r="D2482" s="2">
        <v>6447</v>
      </c>
      <c r="E2482" s="2" t="s">
        <v>2599</v>
      </c>
      <c r="F2482" s="2" t="s">
        <v>2600</v>
      </c>
      <c r="G2482" s="6">
        <v>298</v>
      </c>
      <c r="H2482" s="119">
        <v>43010</v>
      </c>
    </row>
    <row r="2483" spans="2:8" x14ac:dyDescent="0.25">
      <c r="B2483" s="2" t="s">
        <v>2458</v>
      </c>
      <c r="C2483" s="2" t="s">
        <v>216</v>
      </c>
      <c r="D2483" s="2">
        <v>6448</v>
      </c>
      <c r="E2483" s="2" t="s">
        <v>2601</v>
      </c>
      <c r="F2483" s="2" t="s">
        <v>9</v>
      </c>
      <c r="G2483" s="6">
        <v>1168813</v>
      </c>
      <c r="H2483" s="119">
        <v>43010</v>
      </c>
    </row>
    <row r="2484" spans="2:8" x14ac:dyDescent="0.25">
      <c r="B2484" s="2" t="s">
        <v>2458</v>
      </c>
      <c r="C2484" s="2" t="s">
        <v>176</v>
      </c>
      <c r="D2484" s="2">
        <v>6449</v>
      </c>
      <c r="E2484" s="2" t="s">
        <v>2602</v>
      </c>
      <c r="F2484" s="2" t="s">
        <v>9</v>
      </c>
      <c r="G2484" s="6">
        <v>345256</v>
      </c>
      <c r="H2484" s="119">
        <v>43010</v>
      </c>
    </row>
  </sheetData>
  <autoFilter ref="B4:H248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Resumen</vt:lpstr>
      <vt:lpstr>Estimación_costo</vt:lpstr>
      <vt:lpstr>ITEMS</vt:lpstr>
      <vt:lpstr>BD_PRECIOS_IDU</vt:lpstr>
      <vt:lpstr>Estimación_costo!Área_de_impresión</vt:lpstr>
      <vt:lpstr>COSTO_DIRECTO_PPTO</vt:lpstr>
      <vt:lpstr>EZDO_PRECIOS_IDU</vt:lpstr>
      <vt:lpstr>EZDO_PRECIOS_ITEMS</vt:lpstr>
      <vt:lpstr>MTZ_PRECIOS_IDU</vt:lpstr>
      <vt:lpstr>MTZ_PRECIOS_ITEMS</vt:lpstr>
      <vt:lpstr>Estimación_costo!Títulos_a_imprimir</vt:lpstr>
      <vt:lpstr>ITEMS!Títulos_a_imprimir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lisethbernal</dc:creator>
  <cp:lastModifiedBy>Zoreth Augusto Parra Rodriguez</cp:lastModifiedBy>
  <cp:lastPrinted>2018-02-02T14:13:39Z</cp:lastPrinted>
  <dcterms:created xsi:type="dcterms:W3CDTF">2017-12-07T20:59:32Z</dcterms:created>
  <dcterms:modified xsi:type="dcterms:W3CDTF">2018-02-09T12:49:53Z</dcterms:modified>
</cp:coreProperties>
</file>